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32.xml" ContentType="application/vnd.openxmlformats-officedocument.spreadsheetml.worksheet+xml"/>
  <Override PartName="/xl/worksheets/sheet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36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37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0.xml" ContentType="application/vnd.openxmlformats-officedocument.spreadsheetml.worksheet+xml"/>
  <Override PartName="/xl/worksheets/sheet28.xml" ContentType="application/vnd.openxmlformats-officedocument.spreadsheetml.worksheet+xml"/>
  <Override PartName="/xl/worksheets/sheet3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Úvod 504" sheetId="1" state="visible" r:id="rId2"/>
    <sheet name="NÁVOD (VYMAZAT)" sheetId="2" state="visible" r:id="rId3"/>
    <sheet name="Titul" sheetId="3" state="visible" r:id="rId4"/>
    <sheet name="Zápis" sheetId="4" state="visible" r:id="rId5"/>
    <sheet name="PŘEDVAHA" sheetId="5" state="visible" r:id="rId6"/>
    <sheet name="Aktiva" sheetId="6" state="visible" r:id="rId7"/>
    <sheet name="Pasiva" sheetId="7" state="visible" r:id="rId8"/>
    <sheet name="0xx DHM" sheetId="8" state="visible" r:id="rId9"/>
    <sheet name="1xx Zásoby" sheetId="9" state="visible" r:id="rId10"/>
    <sheet name="211 CZK" sheetId="10" state="visible" r:id="rId11"/>
    <sheet name="211 EUR" sheetId="11" state="visible" r:id="rId12"/>
    <sheet name="213 Ceniny" sheetId="12" state="visible" r:id="rId13"/>
    <sheet name="smazat" sheetId="13" state="visible" r:id="rId14"/>
    <sheet name="221 BV" sheetId="14" state="visible" r:id="rId15"/>
    <sheet name="311+391 Saldo" sheetId="15" state="visible" r:id="rId16"/>
    <sheet name="314 Zálohy" sheetId="16" state="visible" r:id="rId17"/>
    <sheet name="315 Pohledávky" sheetId="17" state="visible" r:id="rId18"/>
    <sheet name="321 Dodavatelé" sheetId="18" state="visible" r:id="rId19"/>
    <sheet name="325 Závazky" sheetId="19" state="visible" r:id="rId20"/>
    <sheet name="33x Zaměstnanci" sheetId="20" state="visible" r:id="rId21"/>
    <sheet name="Mzdová rekapitulace" sheetId="21" state="visible" r:id="rId22"/>
    <sheet name="34x Daně" sheetId="22" state="visible" r:id="rId23"/>
    <sheet name="346-7 Dotace" sheetId="23" state="visible" r:id="rId24"/>
    <sheet name="35x-36x" sheetId="24" state="visible" r:id="rId25"/>
    <sheet name="378 Pohledávky" sheetId="25" state="visible" r:id="rId26"/>
    <sheet name="379 Závazky" sheetId="26" state="visible" r:id="rId27"/>
    <sheet name="381 Rozpis" sheetId="27" state="visible" r:id="rId28"/>
    <sheet name="383 VPO" sheetId="28" state="visible" r:id="rId29"/>
    <sheet name="384 VýnPO" sheetId="29" state="visible" r:id="rId30"/>
    <sheet name="385 PPO" sheetId="30" state="visible" r:id="rId31"/>
    <sheet name="388 DUA" sheetId="31" state="visible" r:id="rId32"/>
    <sheet name="389 DUP" sheetId="32" state="visible" r:id="rId33"/>
    <sheet name="901 Vlastní jmění" sheetId="33" state="visible" r:id="rId34"/>
    <sheet name="911 OKF" sheetId="34" state="visible" r:id="rId35"/>
    <sheet name="93x VH" sheetId="35" state="visible" r:id="rId36"/>
    <sheet name="941 Rezervy" sheetId="36" state="visible" r:id="rId37"/>
    <sheet name="95x Dl. závazky" sheetId="37" state="visible" r:id="rId38"/>
  </sheets>
  <definedNames>
    <definedName function="false" hidden="false" localSheetId="9" name="_xlnm.Print_Area" vbProcedure="false">'211 CZK'!$A$1:$C$31</definedName>
    <definedName function="false" hidden="false" localSheetId="10" name="_xlnm.Print_Area" vbProcedure="false">'211 EUR'!$A:$C</definedName>
    <definedName function="false" hidden="false" localSheetId="11" name="_xlnm.Print_Area" vbProcedure="false">'213 Ceniny'!$A:$C</definedName>
    <definedName function="false" hidden="false" localSheetId="26" name="_xlnm.Print_Area" vbProcedure="false">'381 Rozpis'!$A$1:$K$24</definedName>
    <definedName function="false" hidden="false" localSheetId="5" name="_xlnm.Print_Area" vbProcedure="false">Aktiva!$A$1:$G$52</definedName>
    <definedName function="false" hidden="false" localSheetId="6" name="_xlnm.Print_Area" vbProcedure="false">Pasiva!$A$1:$G$53</definedName>
    <definedName function="false" hidden="false" localSheetId="12" name="_xlnm.Print_Area" vbProcedure="false">smazat!$A:$C</definedName>
    <definedName function="false" hidden="false" localSheetId="2" name="_xlnm.Print_Area" vbProcedure="false">Titul!$A$1:$L$9</definedName>
    <definedName function="false" hidden="false" localSheetId="3" name="_xlnm.Print_Area" vbProcedure="false">Zápis!$A$1:$H$47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<sst xmlns="http://schemas.openxmlformats.org/spreadsheetml/2006/main" count="557" uniqueCount="362">
  <si>
    <t xml:space="preserve">VYPLNIT ÚDAJE</t>
  </si>
  <si>
    <t xml:space="preserve">Účetní jednotka</t>
  </si>
  <si>
    <t xml:space="preserve">doplnit na listu úvod</t>
  </si>
  <si>
    <t xml:space="preserve">IČ</t>
  </si>
  <si>
    <t xml:space="preserve">Inventura k datu</t>
  </si>
  <si>
    <t xml:space="preserve">Datum fyzické inventury</t>
  </si>
  <si>
    <t xml:space="preserve">Datum dokladové inventury</t>
  </si>
  <si>
    <t xml:space="preserve">Datum vyhotovení zápisu</t>
  </si>
  <si>
    <t xml:space="preserve">Jméno osoby provádějící fyzickou inventuru (dlouhodobý majetek, zásoby, pokladny)</t>
  </si>
  <si>
    <t xml:space="preserve">Jméno osoby provádějící dokladovou inventuru (účetní)</t>
  </si>
  <si>
    <t xml:space="preserve">Jméno zodpovědné osoby (jednatel, předseda představenstva, ředitel)</t>
  </si>
  <si>
    <t xml:space="preserve">POSTUP</t>
  </si>
  <si>
    <t xml:space="preserve">1. Vyplnit údaje o účetní jednotce a datech závěrky - list Úvod 504.</t>
  </si>
  <si>
    <t xml:space="preserve">2. Uložit obratovou předvahu k datu závěrky - list PŘEDVAHA.</t>
  </si>
  <si>
    <t xml:space="preserve">3. Ke všem rozvahovým účtům, které mají zůstatek doložit inventurním soupisem na jednotlivých listech.</t>
  </si>
  <si>
    <t xml:space="preserve">4. U účetních jednotek, které mají DPPO se pod obratovou předvahu doplní výpočet daně a nechá se zkontrolovat daňovým poradcem. Daň se zaúčtuje a uloží se finální obratová předvaha. </t>
  </si>
  <si>
    <t xml:space="preserve">5. Vyplnit list Aktiva a Pasiva – upravit čísla účtů a názvy, zkontrolovat zda je správně údaj fyzická/dokladová inventura, rozdíl součtu aktiv a pasiv se musí rovnat výsledku hospodaření za běžné období.</t>
  </si>
  <si>
    <t xml:space="preserve">6. Vyplnit list Zápis.</t>
  </si>
  <si>
    <t xml:space="preserve">7. Vymazat list NÁVOD (VYMAZAT), vymazat listy analytických účtů, které nemají obsah.</t>
  </si>
  <si>
    <t xml:space="preserve">8. Inventura je hotová! Teď sestavit výkazy, podat přiznání DPPO a předat klientovi.</t>
  </si>
  <si>
    <t xml:space="preserve">POZNÁMKY K NÁPLNI INVENTURNÍCH SOUPISŮ</t>
  </si>
  <si>
    <t xml:space="preserve">0xx – Dlouhodobý majetek</t>
  </si>
  <si>
    <t xml:space="preserve">013,073 - Doložit inventurní soupis nehmotného majetku , ověřit u klienta, zda se používá nebo se má vyřadit.</t>
  </si>
  <si>
    <t xml:space="preserve">031, 021 - Evidence pozemků a staveb se kontroluje na výpis z katastru nemovitostí, uložit soupis s odkazem na KN.</t>
  </si>
  <si>
    <t xml:space="preserve">022 - Fyzická inventura majetku DHM, připravit inventurní soupisy pro klienta, klient provede fyzickou inventuru a předá podepsané zpět, uloží se sken fyzické inventury, dále se uloží soupis s majetku s údaji o odpisech účetních i daňových (způsob odpisu, výši oprávek, odpisy za účetní období, datum zařazení).</t>
  </si>
  <si>
    <t xml:space="preserve">06x - Dokladová inventura, u cenných papírů uložit evidenci společnosti k cenným papírům (počet ks, pořizovací cena, přecenění) a výpis z evidence vedené správcem portfolia (k odsouhlasení počtu kusů jednotlivých cenných papírů). U podílu v s.r.o. uložit výpis z veřejného rejstříku, u a.s. výpis z poslední valné hromady, ze kterého je patrné složení akcionářů. V případě přecenění ekvivalencí doložit výpočty a vazbu na příslušný účet 41x. Ověřit výši podílů v s.r.o. a a.s. a jejich vykázání na správných účtech (podstatný vliv – od 20 %, ovládající osoba – nad 50 %).
U zápůjček uložit smlouvu (ověřit splatnost).
U opravných položek doložit výpočet, včetně podkladů.</t>
  </si>
  <si>
    <t xml:space="preserve">082 - Dokladová inventura majetku, výpis z registru majetku, položky musí odpovídat fyzické inventuře DHM – doloženo rozpisem k účtu 021+022.</t>
  </si>
  <si>
    <t xml:space="preserve">042 - Dokladová inventura, uložit rozpis položek s údaji: účetní doklad, dodavatel,datum, částka, o jaký majetek se jedná…, zkontrolovat zda není v evidenci zmařená evidence nebo majetek, který už měl být zařazený do užívání.</t>
  </si>
  <si>
    <t xml:space="preserve">052 - Dokladová inventura, uloží se rozpis položek záloh s údaji: účetní doklad, dodavatel, datum, výše uhrazené zálohy, o jaký majetek se jedná, zkontrolovat zda zde není záloha, která již měla být vyúčtovaná.</t>
  </si>
  <si>
    <t xml:space="preserve">1xx – Zásoby</t>
  </si>
  <si>
    <t xml:space="preserve">Účetní stav musí být doložen fyzickou inventurou zásob. Fyzickou inventuru provádí klient a předá k proúčtování.</t>
  </si>
  <si>
    <t xml:space="preserve">Účet 111 a 131 (pořízení materiálu, pořízení zboží) nesmí mít k datu závěrky zůstatek.</t>
  </si>
  <si>
    <t xml:space="preserve">- Pokud je faktura za zásoby a není příjemka, zaúčtuje se FP na zásoby na cestě</t>
  </si>
  <si>
    <t xml:space="preserve">- Pokud je příjemka a není faktura, přeúčtuje se výdaje příštích období (vím přesně částku) nebo dohadná položka pasivní.</t>
  </si>
  <si>
    <t xml:space="preserve">15x - Zálohy na zásoby, doložit rozpisem s údaji: účetní doklad, dodavatel, datum, částka uhrazené zálohy, zkontrolovat zda už neměla být záloha vyúčtovaná.</t>
  </si>
  <si>
    <t xml:space="preserve">19x - Opravné položky k zásobám v návaznosti na inventarizaci zásob. Opravné položky se tvoří zejména k nízkoobrátkovým položkám (leží dlouho na skladě a jejich aktuální prodejní hodnota by byla nižší než ocenění v účetnictví).</t>
  </si>
  <si>
    <t xml:space="preserve">2xx – Krátkodobý finanční majetek</t>
  </si>
  <si>
    <t xml:space="preserve">211 - Pokladní hotovost musí být doložena fyzickou inventurou (výčetka). Předat tiskopis a požádat klienta o provedení. Ukládá se naskenovaná výčetka. U cizoměnové pokladny se ještě doplní přepočet na CZK závěrkovým kurzem (tj. kurz ČNB platný k datu účetní závěrky).</t>
  </si>
  <si>
    <t xml:space="preserve">213 - Ceniny (kolky, straveny, poukázky), doložit fyzickou inventurou (výčetka). Předat tiskopis a požádat klienta o provedení. Uloží se naskenovaná, podepsaná výčetka. </t>
  </si>
  <si>
    <t xml:space="preserve">221 - Bankovní účty doložit výpisem k datu účetní závěrky u auditovaných společností i konfirmačním dopisem od banky. U cizoměnových účtů přepočítat stav závěrkovým kurzem. </t>
  </si>
  <si>
    <t xml:space="preserve">231 - Stav úvěru doložit potvrzením stavu z banky, smlouvou.</t>
  </si>
  <si>
    <t xml:space="preserve">311 – Odběratelé</t>
  </si>
  <si>
    <t xml:space="preserve">Doložit výpisem neuhrazených vydaných faktur. Zkontrolovat, zda nejsou některé pohledávky již promlčené. Zvážit potřebu tvořit daňové nebo i účetní opravné položky k rizikovým pohledávkám. </t>
  </si>
  <si>
    <t xml:space="preserve">Konfirmační dopisy u významných odběratelů. </t>
  </si>
  <si>
    <t xml:space="preserve">Vytvořit opravné položky k pohledávkám po splatnosti, viz účet 391.</t>
  </si>
  <si>
    <t xml:space="preserve">Pohledávky v cizí měně přecenit závěrkovým kurzem. </t>
  </si>
  <si>
    <t xml:space="preserve">315 – Pohledávky z obchodních vztahů</t>
  </si>
  <si>
    <t xml:space="preserve">U ostatních pohledávek doložit rozpis položek pohledávek se splatností. Pohledávky v cizí měně přecenit závěrkovým kurzem. Ověřit, zda nejsou promlčené.</t>
  </si>
  <si>
    <t xml:space="preserve">314 – Poskytnuté zálohy</t>
  </si>
  <si>
    <t xml:space="preserve">Doložit rozpisem nevyúčtovaných záloh. Minimální údaje: číslo dokladu, dodavatel, datum, částka uhrazené zálohy, na co je záloha určena.</t>
  </si>
  <si>
    <t xml:space="preserve">Ověřit, zda je záloha uhrazená a jestli nechybí zúčtovací faktura tj. dodávka už proběhla, ale chybí jen finální faktura. </t>
  </si>
  <si>
    <t xml:space="preserve">Návaznost na účet 383, 389 – nevyfakturované realizované dodávky zaúčtovat do nákladů proti účtu 383 nebo 389.</t>
  </si>
  <si>
    <t xml:space="preserve">321 – Dodavatelé</t>
  </si>
  <si>
    <t xml:space="preserve">Doložit saldem přijatých faktur.  </t>
  </si>
  <si>
    <t xml:space="preserve">Zkontrolovat splatnost závazků. U závazků po splatnosti nad 30 měsíců se musí prověřit nutnost dodanění (závazky, které byly daňovým nákladem). U starších neuhrazených ověřit důvod (existuje závazek? proč nebylo uhrazeno?).</t>
  </si>
  <si>
    <t xml:space="preserve">Konfirmační dopisy u významných dodavatelů. </t>
  </si>
  <si>
    <t xml:space="preserve">Závazky v cizí měně přecenit závěrkovým kurzem. </t>
  </si>
  <si>
    <t xml:space="preserve">325 – Ostatní závazky</t>
  </si>
  <si>
    <t xml:space="preserve">Doložit saldem, rozpisem – postupovat stejně jako u účtu 321.</t>
  </si>
  <si>
    <t xml:space="preserve">Závazky z mezd + osobní náklady – uložit rekapitulaci mezd, ze které je možné ověřit závazky z mezd (za prosinec) a osobní náklady (z roční rekapitulace mezd).</t>
  </si>
  <si>
    <t xml:space="preserve">331 – Závazky vůči zaměstnancům</t>
  </si>
  <si>
    <t xml:space="preserve">V případě, že účetní jednotka řádně hradí mzdy, musí závazek souhlasit s poslední mzdovou rekapitulací (mzdy k výplatě v hotovosti a na mzdy na účet). Pokud to tak není, doložit rozdíl a ověřit důvod například nevyplacená mzda z předchozích období? Vyplacená záloha na mzdu, která bude vyúčtovaná až v následujícím období atd.</t>
  </si>
  <si>
    <t xml:space="preserve">333 – Ostatní závazky k zaměstnancům</t>
  </si>
  <si>
    <t xml:space="preserve">Doložit rozpisem. Nejčastěji se jedná o závazky z neuhrazeného cestovného, příspěvek na stravné uhrezený až v dalším období atd. </t>
  </si>
  <si>
    <t xml:space="preserve">335 – Pohledávky za zaměstnanci</t>
  </si>
  <si>
    <t xml:space="preserve">Doložit rozpisem. Například: pohledávky z důvodu nevyúčtované provozní zálohy, předpis k úhradě škody, pohledávka za náhradu pohonných hmot u soukromého vozidla atd.</t>
  </si>
  <si>
    <t xml:space="preserve">Ověřit, zda se jedná opravdu o pohledávku nebo závazek vůči zaměstnanci. Ověřit zda není promlčený. </t>
  </si>
  <si>
    <t xml:space="preserve">336 – Sociální a zdravotní pojištění</t>
  </si>
  <si>
    <t xml:space="preserve">Pokud účetní jednotka hradí správně, souhlasí stav na poslední mzdovou rekapitulaci. </t>
  </si>
  <si>
    <t xml:space="preserve">V případě, že účetní jednotka nehradí závazky ve splatnosti, je potřeba zjistit výši úroků z prodlení a doúčtovat závazek. </t>
  </si>
  <si>
    <t xml:space="preserve">Daňové hledisko: odvody neuhrazené do 31.01. následujícího roku nejsou daňovým nákladem a je nutno je vyjmout v daňovém přiznání na ř. 40 z nákladů. Daňovým nákladem se pojistné stane v roce úhrady – úprava opět v rámci daňového přiznání.</t>
  </si>
  <si>
    <t xml:space="preserve">Finanční úřad</t>
  </si>
  <si>
    <t xml:space="preserve">Stav vyúčtování z FÚ je možné ověřit výpisem stavu daňových účtů na FÚ. Výpis stahuje elektronicky například daňový poradce, nebo o něj může požádat osoba zastupující účetní jednotku (jednatel, předseda představenstva).</t>
  </si>
  <si>
    <t xml:space="preserve">Stav účtů by ideálně měl souhlasit s posledním daňovým přiznáním, ale stav může ovlivnit rozdíl z minulých let, případně úroky z prodlení.</t>
  </si>
  <si>
    <t xml:space="preserve">V případě, že jsou zjištěny rozdíly, zajistit vyrovnání daně.</t>
  </si>
  <si>
    <t xml:space="preserve">341 - Přeplatek nebo nedoplatek podle posledního daňového přiznání, pokud není přiznání k datu závěrky podáno, jsou na účtě evidovány pohledávky z uhrazených záloh a vytvoří se rezerva na DPPO ve výši předběžného výpočtu DPPO.</t>
  </si>
  <si>
    <t xml:space="preserve">342 - Zálohová daň, podle mzdové rekapitulace za prosinec + případné rozdíly z předchozích období , připravit si přehled plateb pro roční vyúčtování daně. </t>
  </si>
  <si>
    <t xml:space="preserve">342 - Srážková daň, podle mzdové rekapitulace za prosinec, na stejný účet se účtuje i srážková daň z výplaty podílu na zisku fyzické osobě, připravit si přehled pro roční vyúčtování daně.</t>
  </si>
  <si>
    <t xml:space="preserve">343 – DPH, závazek za poslední zdaňovací období a v případě nadměrných odpočtů za poslední dvě zdaňovací období.</t>
  </si>
  <si>
    <t xml:space="preserve">345 – Silniční daň, ověřit na poslední přiznání (podává se v lednu následujícího roku). Během roku se platí zálohy a na základě daňového přiznání se zaúčtuje daň do nákladů běžného období (v prosinci) a vyúčtují se zálohy. </t>
  </si>
  <si>
    <t xml:space="preserve">345 – Daň z nemovitosti. Přiznání se podává v lednu na daný rok a hradí se podle výše daně buď v jedné nebo ve dvou splátkách podle výše daně. Neúčtuje se o zálohách, ale přímo do nákladů. Pokud je správně uhrazeno, tak je na konci roku stav nulový. Ověřit, zda nenaběhli nějaké úroky z prodlení v případě pozdní úhrady. </t>
  </si>
  <si>
    <t xml:space="preserve">346-347 Dotace</t>
  </si>
  <si>
    <t xml:space="preserve">Pohledávka - v případě, že účetní jednotka má vyúčtování dotace, ze kterého vyplývá doplatek.</t>
  </si>
  <si>
    <t xml:space="preserve">Závazek - v případě, že účetní jednotka přijala dotaci, ale realizace bude v následujícím období. </t>
  </si>
  <si>
    <t xml:space="preserve">Závazek - v případě, že účetní jednotka má vyúčtování dotace, ze kterého vyplývá, že bude část nebo celou dotaci vracet.</t>
  </si>
  <si>
    <t xml:space="preserve">Doložit rozpisem položek, ověřit, zda nechybí vyúčtování do výnosů nebo zda nemá být účtováno o dohadu na výnosu z dotace v případě, že k vyúčtování dojde až v následujícím období, ale realizace – čerpání dotace již probíhá v běžném období. </t>
  </si>
  <si>
    <t xml:space="preserve">35x-36x</t>
  </si>
  <si>
    <t xml:space="preserve">Rozpis závazků a pohledávek vůči společníkovi. </t>
  </si>
  <si>
    <t xml:space="preserve">Společník může poskytnou společnosti bezúročnou půjčku. Pokud je půjčka úročená, tak se musí udělat test nízké kapitalizace – viz checklist pro DPPO.</t>
  </si>
  <si>
    <t xml:space="preserve">Pokud účetní jednotka poskytne úvěr společníkovi, je povinnost úročení běžnou výši úroků.</t>
  </si>
  <si>
    <t xml:space="preserve">Doložit rozpisem, smlouvou.</t>
  </si>
  <si>
    <t xml:space="preserve">378-379</t>
  </si>
  <si>
    <t xml:space="preserve">378 - Jiné pohledávky, doložit soupisem nevyrovnaných pohledávek, ověřit jejich splatnost a vymahatelnost obdobně jako u účtu 311.</t>
  </si>
  <si>
    <t xml:space="preserve">379 - Jiné závazky, doložit soupisem nevyrovnaných závazků, ověřit jejich splatnost. </t>
  </si>
  <si>
    <t xml:space="preserve">Například závazky z nebankovních úvěrů doložit splátkový kalendář, aby bylo možno rozdělit závazky na krátkodobé a dlouhodobé. </t>
  </si>
  <si>
    <t xml:space="preserve">381-385</t>
  </si>
  <si>
    <t xml:space="preserve">381 - Doložit rozpisem s odkazem na doklady nebo přiložit přímo kopii dokladů. </t>
  </si>
  <si>
    <t xml:space="preserve">- NPO, na počátku roku se udělá rozpouštění NPO z minulých let nebo se rozpouští měsíčně. V průběhu roku se na účet účtují náklady vztahující se k budoucím obdobím.</t>
  </si>
  <si>
    <t xml:space="preserve">383 - Výdaje příštích období - nevyúčtované nákupy u kterých je znám účel i výše výdaje. Náklad je v běžném období a přijatá faktura nebo pokladní výdaj je v následujícím období. Ověřit, zda se jedná jen o položky, které byly vyúčtovány v následujícím období a není tam nic z minulých let. </t>
  </si>
  <si>
    <t xml:space="preserve">385 - Příjmy příštích období - výnos běžného roku, příjem v příštím období  (je znám účel i výše příjmu). Například nájem za prosinec, který je fakturován v následujícím období se zaúčtuje v prosinci interním dokladem do výnosů proti účtu 385.</t>
  </si>
  <si>
    <t xml:space="preserve">388-389</t>
  </si>
  <si>
    <t xml:space="preserve">388 - Dohadné položky aktivní, je znám účel příjmu, ale není známa přesná výše – udělá se dohad na výnosy běžného období.</t>
  </si>
  <si>
    <t xml:space="preserve">389 - Dohadné účty pasivní, nevyúčtované dodávky, je znám účel ale není známa přesná výše – udělá se dohad nákladů.</t>
  </si>
  <si>
    <t xml:space="preserve">Například dohad na nevyúčtované náklady na elektřinu vytvořit ve výši uhrazených záloh nebo vypočítat podle stavu elektroměru. Projít nevyúčtované zálohy a zvážit, zda nemá být vytvořený dohad na náklady. </t>
  </si>
  <si>
    <t xml:space="preserve">391</t>
  </si>
  <si>
    <t xml:space="preserve">Opravné položky k pohledávkám  s rozdělením na účetní a daňové – vazba na účty 311, případně 315, 378.</t>
  </si>
  <si>
    <t xml:space="preserve">9xx</t>
  </si>
  <si>
    <t xml:space="preserve">901 - Vlastní jmění - U investičních dotací a darů doložit vazbu na související dlouhodobý majetek (zůstatková cena x podíl dotace, daru na pořizovací ceně).</t>
  </si>
  <si>
    <t xml:space="preserve">91x - Fondy - doložit dokladovou evidenci. Ve většině případů jde o přijaté a nevyčerpané dary nebo dotace. V případě veřejné sbírky by fond 91x měl sedět na účet 221 - Veřejná sbírka.</t>
  </si>
  <si>
    <t xml:space="preserve">92x - Oceňovací rozdíly - doložit vazbu na cenné papíry evidované v účtové skupině 06 (mikro účetní jednotky nepřeceňují).</t>
  </si>
  <si>
    <t xml:space="preserve">931 - Výsledek hospodaření minulých let</t>
  </si>
  <si>
    <t xml:space="preserve">932 - Výsledek hospodaření ve schvalovacím řízení – na konci roku musí mít nulový zůstatek / převedeno dle rozhodnutí o schválení účetní závěrky ..</t>
  </si>
  <si>
    <t xml:space="preserve">941 – Rezervy, doložit rozpisem položek </t>
  </si>
  <si>
    <t xml:space="preserve">951 - Dlouhodobé úvěry bankovní - doložit smlouvou, splátkovým kalendářem </t>
  </si>
  <si>
    <t xml:space="preserve">955 - Dlouhodobé přijaté zálohy</t>
  </si>
  <si>
    <t xml:space="preserve">959 - Ostatní závazky dlouhodobé</t>
  </si>
  <si>
    <t xml:space="preserve">INVENTURA MAJETKU A ZÁVAZKŮ </t>
  </si>
  <si>
    <t xml:space="preserve">INVENTARIZAČNÍ ZÁPIS</t>
  </si>
  <si>
    <t xml:space="preserve">o provedení inventury majetku a závazků</t>
  </si>
  <si>
    <t xml:space="preserve">1.</t>
  </si>
  <si>
    <t xml:space="preserve">Inventarizační komise byla stanovena Příkazem k provedení řádné inventarizace majetku a závazků ve složení:</t>
  </si>
  <si>
    <t xml:space="preserve">Předseda:</t>
  </si>
  <si>
    <t xml:space="preserve">Člen:</t>
  </si>
  <si>
    <t xml:space="preserve">2.</t>
  </si>
  <si>
    <t xml:space="preserve">Předmětem inventarizace je veškerý majetek a závazky společnosti.</t>
  </si>
  <si>
    <t xml:space="preserve">3.</t>
  </si>
  <si>
    <t xml:space="preserve">Inventura byla zahájena dne:</t>
  </si>
  <si>
    <t xml:space="preserve">Inventura byla ukončena dne:</t>
  </si>
  <si>
    <t xml:space="preserve">4.</t>
  </si>
  <si>
    <t xml:space="preserve">Inventarizační komise provedla kontrolu uzavřených hmotných odpovědností podle § 252 zákona č. 262/2006 Sb., zákoník práce.</t>
  </si>
  <si>
    <t xml:space="preserve">Soupis pracovníků, se kterými je tato odpovědnost uzavřena:</t>
  </si>
  <si>
    <t xml:space="preserve">5.</t>
  </si>
  <si>
    <t xml:space="preserve">Výsledek inventarizace</t>
  </si>
  <si>
    <t xml:space="preserve">Skutečný stav majetku je uveden v inventurních soupisech, které jsou přílohami tohoto zápisu.</t>
  </si>
  <si>
    <t xml:space="preserve">Inventarizační rozdíly</t>
  </si>
  <si>
    <t xml:space="preserve">a) nebyly zjištěny</t>
  </si>
  <si>
    <t xml:space="preserve">b) byly zjištěny - viz inventurní soupis majetku:</t>
  </si>
  <si>
    <t xml:space="preserve">Inventarizační soupisy byly vyhodnoceny a jednotlivé rozdíly přezkoumány.</t>
  </si>
  <si>
    <t xml:space="preserve">Inventarizační komise prohlašuje, že jí byl vysvětlen účel inventarizace a že byla seznámena s úkoly, jejichž vykonáním byla pověřena. Současně potvrzuje, že při své práci postupovala podle zákona č. 563/1991 Sb., o účetnictví v platném znění a pokynů předsedy inventarizační komise.  </t>
  </si>
  <si>
    <t xml:space="preserve">Přílohy inventarizačních zápisů:</t>
  </si>
  <si>
    <t xml:space="preserve">a) Inventurční soupis č. </t>
  </si>
  <si>
    <t xml:space="preserve">b) Soupis nedohledaného majetku</t>
  </si>
  <si>
    <t xml:space="preserve">c) Sopis majetku přebývajícího</t>
  </si>
  <si>
    <t xml:space="preserve">Schválení členů inventarizační komise:</t>
  </si>
  <si>
    <t xml:space="preserve">Schvaluji výsledky provedení inventury majetku a závazků a tento inventarizační zápis a z něj plynoucí inventarizační rozdíly a ukládám k proúčtování.</t>
  </si>
  <si>
    <t xml:space="preserve">Dne:</t>
  </si>
  <si>
    <t xml:space="preserve">Podpis statutárního orgánu společnosti:</t>
  </si>
  <si>
    <t xml:space="preserve">Obratová předvaha ke dni inventarizace</t>
  </si>
  <si>
    <t xml:space="preserve">INVENTURNÍ SOUPIS</t>
  </si>
  <si>
    <t xml:space="preserve">majetku a závazků z inventarizace provedené v souladu s § 29-30 zákona č. 563/1991 Sb., o účetnictví</t>
  </si>
  <si>
    <t xml:space="preserve">Inventarizace provedená ke dni:</t>
  </si>
  <si>
    <t xml:space="preserve">Druh provedení inventury:</t>
  </si>
  <si>
    <t xml:space="preserve">F - fyzická</t>
  </si>
  <si>
    <t xml:space="preserve">D - dokladová</t>
  </si>
  <si>
    <t xml:space="preserve">Způsob zjišťování skutečných stavů:</t>
  </si>
  <si>
    <t xml:space="preserve">D - dokladově</t>
  </si>
  <si>
    <t xml:space="preserve">P - počítáním</t>
  </si>
  <si>
    <t xml:space="preserve">V - vážením</t>
  </si>
  <si>
    <t xml:space="preserve">M - měřením</t>
  </si>
  <si>
    <t xml:space="preserve">Okamžik zahájení inventury:</t>
  </si>
  <si>
    <t xml:space="preserve">Okamžik ukončení inventury</t>
  </si>
  <si>
    <t xml:space="preserve">Druh inventarizovaného majetku/závazků:</t>
  </si>
  <si>
    <t xml:space="preserve">AKTIVA</t>
  </si>
  <si>
    <t xml:space="preserve">Číslo účtu</t>
  </si>
  <si>
    <t xml:space="preserve">Název účtu</t>
  </si>
  <si>
    <t xml:space="preserve">Účetní stav v Kč</t>
  </si>
  <si>
    <t xml:space="preserve">Inventurní stav v Kč</t>
  </si>
  <si>
    <t xml:space="preserve">Rozdíl v Kč</t>
  </si>
  <si>
    <t xml:space="preserve">Druh inventury</t>
  </si>
  <si>
    <t xml:space="preserve">Způsob zjištění stavu</t>
  </si>
  <si>
    <t xml:space="preserve">(vykázáno v hlavní knize)</t>
  </si>
  <si>
    <t xml:space="preserve">(viz položkový rozpis v příloze)</t>
  </si>
  <si>
    <t xml:space="preserve">031100</t>
  </si>
  <si>
    <t xml:space="preserve">Pozemky</t>
  </si>
  <si>
    <t xml:space="preserve">F</t>
  </si>
  <si>
    <t xml:space="preserve">P</t>
  </si>
  <si>
    <t xml:space="preserve">042100</t>
  </si>
  <si>
    <t xml:space="preserve">Nedokončené ivestice</t>
  </si>
  <si>
    <t xml:space="preserve">052100</t>
  </si>
  <si>
    <t xml:space="preserve">Zálohy na DHM</t>
  </si>
  <si>
    <t xml:space="preserve">D</t>
  </si>
  <si>
    <t xml:space="preserve">081100</t>
  </si>
  <si>
    <t xml:space="preserve">Oprávky ke stavbám</t>
  </si>
  <si>
    <t xml:space="preserve">082100</t>
  </si>
  <si>
    <t xml:space="preserve">Oprávky k DHM</t>
  </si>
  <si>
    <t xml:space="preserve">112100</t>
  </si>
  <si>
    <t xml:space="preserve">Materiál </t>
  </si>
  <si>
    <t xml:space="preserve">122100</t>
  </si>
  <si>
    <t xml:space="preserve">Polotvary</t>
  </si>
  <si>
    <t xml:space="preserve">123100</t>
  </si>
  <si>
    <t xml:space="preserve">Výrobky</t>
  </si>
  <si>
    <t xml:space="preserve">132100</t>
  </si>
  <si>
    <t xml:space="preserve">Zboží</t>
  </si>
  <si>
    <t xml:space="preserve">153100</t>
  </si>
  <si>
    <t xml:space="preserve">Zálohy na zboží</t>
  </si>
  <si>
    <t xml:space="preserve">211100</t>
  </si>
  <si>
    <t xml:space="preserve">Pokladna CZK </t>
  </si>
  <si>
    <t xml:space="preserve">211200</t>
  </si>
  <si>
    <t xml:space="preserve">Pokladna EUR </t>
  </si>
  <si>
    <t xml:space="preserve">213100</t>
  </si>
  <si>
    <t xml:space="preserve">Ceniny</t>
  </si>
  <si>
    <t xml:space="preserve">221100</t>
  </si>
  <si>
    <t xml:space="preserve">Běžný účet</t>
  </si>
  <si>
    <t xml:space="preserve">311100</t>
  </si>
  <si>
    <t xml:space="preserve">Odběratelé </t>
  </si>
  <si>
    <t xml:space="preserve">315100</t>
  </si>
  <si>
    <t xml:space="preserve">Ostatní pohledávky </t>
  </si>
  <si>
    <t xml:space="preserve">391100</t>
  </si>
  <si>
    <t xml:space="preserve">Opravné položky daňové</t>
  </si>
  <si>
    <t xml:space="preserve">391900</t>
  </si>
  <si>
    <t xml:space="preserve">Opravné položky účetní</t>
  </si>
  <si>
    <t xml:space="preserve">314100</t>
  </si>
  <si>
    <t xml:space="preserve">Krátkodobé zálohy</t>
  </si>
  <si>
    <t xml:space="preserve">335100</t>
  </si>
  <si>
    <t xml:space="preserve">Zaměst. – pohledávky</t>
  </si>
  <si>
    <t xml:space="preserve">351100</t>
  </si>
  <si>
    <t xml:space="preserve">Pohledávky propojené osoby</t>
  </si>
  <si>
    <t xml:space="preserve">378100</t>
  </si>
  <si>
    <t xml:space="preserve">Jiné pohledávky</t>
  </si>
  <si>
    <t xml:space="preserve">381100</t>
  </si>
  <si>
    <t xml:space="preserve">Náklady příštích období</t>
  </si>
  <si>
    <t xml:space="preserve">385100</t>
  </si>
  <si>
    <t xml:space="preserve">Příjmy příštích období</t>
  </si>
  <si>
    <t xml:space="preserve">388100</t>
  </si>
  <si>
    <t xml:space="preserve">Dohadné položky aktivní </t>
  </si>
  <si>
    <t xml:space="preserve">CELKEM AKTIVA</t>
  </si>
  <si>
    <t xml:space="preserve">Návrh na vypořádání inventurního rozdílu:</t>
  </si>
  <si>
    <t xml:space="preserve">Inventurní rozdíl nenastal</t>
  </si>
  <si>
    <t xml:space="preserve">Datum</t>
  </si>
  <si>
    <t xml:space="preserve">Jméno a podpis osoby provádějící inventuru:</t>
  </si>
  <si>
    <t xml:space="preserve">Jméno a podpis zodpovědné osoby:</t>
  </si>
  <si>
    <t xml:space="preserve">Nedílnou součástí tvoří inventurní soupisy fyzické inventury dlouhodobého majetku a dokladová inventura oprávek a záloh na DHM, nedokonečené investice, výčetka pokladní hotovosti, kopise bankovních výpisů, rozpis aktivních účtů.</t>
  </si>
  <si>
    <t xml:space="preserve">PASIVA</t>
  </si>
  <si>
    <t xml:space="preserve">321100</t>
  </si>
  <si>
    <t xml:space="preserve">Dodavatelé </t>
  </si>
  <si>
    <t xml:space="preserve">325100</t>
  </si>
  <si>
    <t xml:space="preserve">Ostatní závazky</t>
  </si>
  <si>
    <t xml:space="preserve">331100</t>
  </si>
  <si>
    <t xml:space="preserve">Zaměst. – závazky z mezd</t>
  </si>
  <si>
    <t xml:space="preserve">333100</t>
  </si>
  <si>
    <t xml:space="preserve">Zaměst. – ostatní závazky</t>
  </si>
  <si>
    <t xml:space="preserve">336100</t>
  </si>
  <si>
    <t xml:space="preserve">Závazky – SP</t>
  </si>
  <si>
    <t xml:space="preserve">336200</t>
  </si>
  <si>
    <t xml:space="preserve">Závazky – ZP </t>
  </si>
  <si>
    <t xml:space="preserve">341100</t>
  </si>
  <si>
    <t xml:space="preserve">DPPO</t>
  </si>
  <si>
    <t xml:space="preserve">342100</t>
  </si>
  <si>
    <t xml:space="preserve">Zálohová daň </t>
  </si>
  <si>
    <t xml:space="preserve">342200</t>
  </si>
  <si>
    <t xml:space="preserve">Srážková daň </t>
  </si>
  <si>
    <t xml:space="preserve">343900</t>
  </si>
  <si>
    <t xml:space="preserve">DPH </t>
  </si>
  <si>
    <t xml:space="preserve">345100</t>
  </si>
  <si>
    <t xml:space="preserve">Silniční daň</t>
  </si>
  <si>
    <t xml:space="preserve">345200</t>
  </si>
  <si>
    <t xml:space="preserve">Daň z nemovitosti</t>
  </si>
  <si>
    <t xml:space="preserve">346100</t>
  </si>
  <si>
    <t xml:space="preserve">Dotace ze státního rozpočtu</t>
  </si>
  <si>
    <t xml:space="preserve">347100</t>
  </si>
  <si>
    <t xml:space="preserve">Ostatní dotace</t>
  </si>
  <si>
    <t xml:space="preserve">365100</t>
  </si>
  <si>
    <t xml:space="preserve">Závazky propojené osoby</t>
  </si>
  <si>
    <t xml:space="preserve">379100</t>
  </si>
  <si>
    <t xml:space="preserve">Jiné závazky </t>
  </si>
  <si>
    <t xml:space="preserve">384100</t>
  </si>
  <si>
    <t xml:space="preserve">Výnosy příštích období</t>
  </si>
  <si>
    <t xml:space="preserve">389100</t>
  </si>
  <si>
    <t xml:space="preserve">Dohadné položky pasivní </t>
  </si>
  <si>
    <t xml:space="preserve">901100</t>
  </si>
  <si>
    <t xml:space="preserve">Vlastní jmění</t>
  </si>
  <si>
    <t xml:space="preserve">911100</t>
  </si>
  <si>
    <t xml:space="preserve">Ostatní kapitálové fondy</t>
  </si>
  <si>
    <t xml:space="preserve">931100</t>
  </si>
  <si>
    <t xml:space="preserve">VH ve schvalovacím řízení</t>
  </si>
  <si>
    <t xml:space="preserve">932100</t>
  </si>
  <si>
    <t xml:space="preserve">VH minulých let</t>
  </si>
  <si>
    <t xml:space="preserve">941100</t>
  </si>
  <si>
    <t xml:space="preserve">Rezervy</t>
  </si>
  <si>
    <t xml:space="preserve">951100</t>
  </si>
  <si>
    <t xml:space="preserve">Dlouhodobé úvěry bankovní</t>
  </si>
  <si>
    <t xml:space="preserve">955100</t>
  </si>
  <si>
    <t xml:space="preserve">Dlouhodobé přijaté zálohy</t>
  </si>
  <si>
    <t xml:space="preserve">959100</t>
  </si>
  <si>
    <t xml:space="preserve">Ostatní dlouhodobé závazky</t>
  </si>
  <si>
    <t xml:space="preserve">CELKEM PASIVA</t>
  </si>
  <si>
    <t xml:space="preserve">VÝSLEDEK HOSPODAŘENÍ</t>
  </si>
  <si>
    <t xml:space="preserve">Jméno a podpis osoby provádající inventuru:</t>
  </si>
  <si>
    <t xml:space="preserve">Registr majetku s údaji o účetních a daňových odpisech</t>
  </si>
  <si>
    <t xml:space="preserve">+ Sken podepsané fyzické inventury majetku</t>
  </si>
  <si>
    <t xml:space="preserve">Fyzická inventura zásob</t>
  </si>
  <si>
    <t xml:space="preserve">INVENTURA POKLADNÍ HOTOVOSTI</t>
  </si>
  <si>
    <t xml:space="preserve">Pokladna:</t>
  </si>
  <si>
    <t xml:space="preserve">Hlavní pokladna</t>
  </si>
  <si>
    <t xml:space="preserve">Měna:</t>
  </si>
  <si>
    <t xml:space="preserve">CZK</t>
  </si>
  <si>
    <t xml:space="preserve">Stav k datu:</t>
  </si>
  <si>
    <t xml:space="preserve">Výčetka hotovosti</t>
  </si>
  <si>
    <t xml:space="preserve">Hodnota</t>
  </si>
  <si>
    <t xml:space="preserve">Počet ks</t>
  </si>
  <si>
    <t xml:space="preserve">Celkem</t>
  </si>
  <si>
    <t xml:space="preserve">ULOŽIT PODEPSANÉ VÝČETKY</t>
  </si>
  <si>
    <t xml:space="preserve">Datum:</t>
  </si>
  <si>
    <t xml:space="preserve">Inventraizaci provedl:</t>
  </si>
  <si>
    <t xml:space="preserve">Podpis:</t>
  </si>
  <si>
    <t xml:space="preserve">Valutová pokladna</t>
  </si>
  <si>
    <t xml:space="preserve">EUR</t>
  </si>
  <si>
    <t xml:space="preserve">Doplnit kurz měny dle ČNB platný k datu inventarizace</t>
  </si>
  <si>
    <t xml:space="preserve">Kurz měny k</t>
  </si>
  <si>
    <t xml:space="preserve">Přepočet na CZK</t>
  </si>
  <si>
    <t xml:space="preserve"> </t>
  </si>
  <si>
    <t xml:space="preserve">INVENTURA CENIN</t>
  </si>
  <si>
    <t xml:space="preserve">Ceniny:</t>
  </si>
  <si>
    <t xml:space="preserve">Stravenky - Kolky - Poukázky</t>
  </si>
  <si>
    <t xml:space="preserve">Výčetka cenin</t>
  </si>
  <si>
    <t xml:space="preserve">uložit podepsané výčetky !</t>
  </si>
  <si>
    <t xml:space="preserve">Ceniny –  / stravenky, konlky, poukázky/</t>
  </si>
  <si>
    <t xml:space="preserve">kurz měny </t>
  </si>
  <si>
    <t xml:space="preserve">Přepočet na CZK </t>
  </si>
  <si>
    <t xml:space="preserve">doplnit kurz měny dle ČNB platný k datu inventarizace</t>
  </si>
  <si>
    <t xml:space="preserve">Kopie bankovních výpisů</t>
  </si>
  <si>
    <t xml:space="preserve">(u valut přepočet závěrkovým kurzem na CZK)</t>
  </si>
  <si>
    <t xml:space="preserve">Saldo neuhrazených vydaných faktur</t>
  </si>
  <si>
    <t xml:space="preserve">Informace o vytvořených opravných položkách k pohledávkám</t>
  </si>
  <si>
    <t xml:space="preserve">Rozpis uhrazených nevyúčtovaných záloh</t>
  </si>
  <si>
    <t xml:space="preserve">Saldo ostatních pohledávek z obchodních vztahů</t>
  </si>
  <si>
    <t xml:space="preserve">Saldo neuhrazených faktur přijatých</t>
  </si>
  <si>
    <t xml:space="preserve">Saldo neuhrazených ostatních závazků z obchodních vztahů</t>
  </si>
  <si>
    <t xml:space="preserve">Rozpis závazků vůči zaměstnancům</t>
  </si>
  <si>
    <t xml:space="preserve">Rozpis pohledávek vůči zaměstnancům</t>
  </si>
  <si>
    <t xml:space="preserve">Mzdová rekapitulace, kontrola závazků, kontrola nákladů</t>
  </si>
  <si>
    <t xml:space="preserve">Rozpis závazků a pohledávek vůči finančnímu úřadu</t>
  </si>
  <si>
    <t xml:space="preserve">Rozpis závazků a pohledávek z titulu dotací</t>
  </si>
  <si>
    <t xml:space="preserve">Rozpis závazků a pohledávek vůči propojeným osobám</t>
  </si>
  <si>
    <t xml:space="preserve">Rozpis ostatních pohledávek </t>
  </si>
  <si>
    <t xml:space="preserve">Rozpis ostatních závazků </t>
  </si>
  <si>
    <t xml:space="preserve">Rozpis nákladů příštích období</t>
  </si>
  <si>
    <t xml:space="preserve">Rozvahový den:</t>
  </si>
  <si>
    <t xml:space="preserve">Interní č. dokladu</t>
  </si>
  <si>
    <t xml:space="preserve">Popis</t>
  </si>
  <si>
    <t xml:space="preserve">Částka</t>
  </si>
  <si>
    <t xml:space="preserve">Datum od</t>
  </si>
  <si>
    <t xml:space="preserve">Datum do</t>
  </si>
  <si>
    <t xml:space="preserve">Dny celkem</t>
  </si>
  <si>
    <t xml:space="preserve">Dny běžné odbobí</t>
  </si>
  <si>
    <t xml:space="preserve">Dny následující období</t>
  </si>
  <si>
    <t xml:space="preserve">Částka/den</t>
  </si>
  <si>
    <t xml:space="preserve">Částka/běžné období</t>
  </si>
  <si>
    <t xml:space="preserve">Částka následující období (381)</t>
  </si>
  <si>
    <t xml:space="preserve">XY</t>
  </si>
  <si>
    <t xml:space="preserve">příklad</t>
  </si>
  <si>
    <t xml:space="preserve">Rozpis výdajů příštích období</t>
  </si>
  <si>
    <t xml:space="preserve">Rozpis výnosů příštích období</t>
  </si>
  <si>
    <t xml:space="preserve">Rozpis příjmů příštích období</t>
  </si>
  <si>
    <t xml:space="preserve">Rozpis dohadných účtů aktivních</t>
  </si>
  <si>
    <t xml:space="preserve">Rozpis dohadných účtů pasivních</t>
  </si>
  <si>
    <t xml:space="preserve">901 - Vlastní jmění</t>
  </si>
  <si>
    <t xml:space="preserve">911 - Ostátní kapitálové fondy</t>
  </si>
  <si>
    <t xml:space="preserve">931 - VH ve schvalovacím řízení  - na konci roku musí být vždy nulový </t>
  </si>
  <si>
    <t xml:space="preserve">932 - VH minulých let</t>
  </si>
  <si>
    <t xml:space="preserve">941 - Rezervy</t>
  </si>
  <si>
    <t xml:space="preserve">951 - Dlouhodobé bankovní úvěry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</si>
</sst>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/yyyy"/>
    <numFmt numFmtId="166" formatCode="General"/>
    <numFmt numFmtId="167" formatCode="#,##0.00"/>
    <numFmt numFmtId="168" formatCode="#,##0.00&quot; Kč&quot;"/>
    <numFmt numFmtId="169" formatCode="#,##0.00\ [$€-1]"/>
    <numFmt numFmtId="170" formatCode="#,##0.00\ [$EUR]"/>
    <numFmt numFmtId="171" formatCode="#,##0.00&quot; Kč&quot;"/>
    <numFmt numFmtId="172" formatCode="#,##0.00\ [$EUR];\-#,##0.00\ [$EUR]"/>
    <numFmt numFmtId="173" formatCode="#,##0.00\ [$Kč-405];[RED]\-#,##0.00\ [$Kč-405]"/>
  </numFmts>
  <fonts count="30">
    <font>
      <sz val="12"/>
      <color rgb="FF000000"/>
      <name val="ArialMT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color rgb="FF000000"/>
      <name val="ArialMT"/>
      <family val="0"/>
      <charset val="238"/>
    </font>
    <font>
      <b val="true"/>
      <sz val="16"/>
      <color rgb="FF000000"/>
      <name val="ArialMT"/>
      <family val="0"/>
      <charset val="238"/>
    </font>
    <font>
      <sz val="12"/>
      <color rgb="FF000000"/>
      <name val="ArialMT"/>
      <family val="0"/>
      <charset val="238"/>
    </font>
    <font>
      <b val="true"/>
      <sz val="12"/>
      <name val="Arial"/>
      <family val="2"/>
      <charset val="1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2"/>
      <color rgb="FFFFCC01"/>
      <name val="ArialMT"/>
      <family val="2"/>
      <charset val="238"/>
    </font>
    <font>
      <b val="true"/>
      <sz val="20"/>
      <color rgb="FF000000"/>
      <name val="ArialMT"/>
      <family val="0"/>
      <charset val="238"/>
    </font>
    <font>
      <sz val="12"/>
      <color rgb="FFFFFFFF"/>
      <name val="ArialMT"/>
      <family val="2"/>
      <charset val="238"/>
    </font>
    <font>
      <strike val="true"/>
      <sz val="12"/>
      <color rgb="FF000000"/>
      <name val="ArialMT"/>
      <family val="2"/>
      <charset val="238"/>
    </font>
    <font>
      <sz val="12"/>
      <color rgb="FF004067"/>
      <name val="ArialMT"/>
      <family val="0"/>
      <charset val="238"/>
    </font>
    <font>
      <b val="true"/>
      <sz val="12"/>
      <color rgb="FF004067"/>
      <name val="ArialMT"/>
      <family val="0"/>
      <charset val="238"/>
    </font>
    <font>
      <sz val="9"/>
      <color rgb="FF000000"/>
      <name val="ArialMT"/>
      <family val="2"/>
      <charset val="238"/>
    </font>
    <font>
      <i val="true"/>
      <sz val="12"/>
      <color rgb="FF000000"/>
      <name val="ArialMT"/>
      <family val="0"/>
      <charset val="238"/>
    </font>
    <font>
      <i val="true"/>
      <sz val="12"/>
      <color rgb="FFC9211E"/>
      <name val="ArialMT"/>
      <family val="2"/>
      <charset val="238"/>
    </font>
    <font>
      <sz val="12"/>
      <color rgb="FFFF0000"/>
      <name val="ArialMT"/>
      <family val="2"/>
      <charset val="238"/>
    </font>
    <font>
      <sz val="12"/>
      <color rgb="FFFF0000"/>
      <name val="ArialMT"/>
      <family val="0"/>
      <charset val="238"/>
    </font>
    <font>
      <sz val="12"/>
      <color rgb="FFC9211E"/>
      <name val="ArialMT"/>
      <family val="0"/>
      <charset val="238"/>
    </font>
    <font>
      <i val="true"/>
      <sz val="12"/>
      <color rgb="FFFF0000"/>
      <name val="ArialMT"/>
      <family val="2"/>
      <charset val="238"/>
    </font>
    <font>
      <sz val="12"/>
      <color rgb="FF000000"/>
      <name val="AriaL"/>
      <family val="2"/>
      <charset val="1"/>
    </font>
    <font>
      <sz val="12"/>
      <color rgb="FFFFCC01"/>
      <name val="AriaL"/>
      <family val="2"/>
      <charset val="1"/>
    </font>
    <font>
      <b val="true"/>
      <sz val="12"/>
      <color rgb="FF004067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4067"/>
      <name val="AriaL"/>
      <family val="2"/>
      <charset val="1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4472C4"/>
        <bgColor rgb="FF666699"/>
      </patternFill>
    </fill>
    <fill>
      <patternFill patternType="solid">
        <fgColor rgb="FFDEEBF7"/>
        <bgColor rgb="FFCCFFFF"/>
      </patternFill>
    </fill>
    <fill>
      <patternFill patternType="solid">
        <fgColor rgb="FFFFCC01"/>
        <bgColor rgb="FFFFFF00"/>
      </patternFill>
    </fill>
    <fill>
      <patternFill patternType="solid">
        <fgColor rgb="FFFFE699"/>
        <bgColor rgb="FFFFF2CC"/>
      </patternFill>
    </fill>
    <fill>
      <patternFill patternType="solid">
        <fgColor rgb="FFFFF2CC"/>
        <bgColor rgb="FFFFE699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7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7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7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1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0" fillId="2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5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7" fillId="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4" fillId="6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4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2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4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4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7" fillId="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4472C4"/>
      <rgbColor rgb="FF33CCCC"/>
      <rgbColor rgb="FF99CC00"/>
      <rgbColor rgb="FFFFCC01"/>
      <rgbColor rgb="FFFF9900"/>
      <rgbColor rgb="FFFF6600"/>
      <rgbColor rgb="FF666699"/>
      <rgbColor rgb="FF969696"/>
      <rgbColor rgb="FF004067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4067"/>
    <pageSetUpPr fitToPage="true"/>
  </sheetPr>
  <dimension ref="A1:B2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8" activeCellId="0" sqref="B8"/>
    </sheetView>
  </sheetViews>
  <sheetFormatPr defaultColWidth="10.71484375" defaultRowHeight="15.75" zeroHeight="false" outlineLevelRow="0" outlineLevelCol="0"/>
  <cols>
    <col collapsed="false" customWidth="true" hidden="false" outlineLevel="0" max="1" min="1" style="1" width="68.14"/>
    <col collapsed="false" customWidth="true" hidden="false" outlineLevel="0" max="2" min="2" style="1" width="48.71"/>
    <col collapsed="false" customWidth="false" hidden="false" outlineLevel="0" max="1023" min="3" style="1" width="10.72"/>
  </cols>
  <sheetData>
    <row r="1" s="4" customFormat="true" ht="24.75" hidden="false" customHeight="true" outlineLevel="0" collapsed="false">
      <c r="A1" s="2" t="s">
        <v>0</v>
      </c>
      <c r="B1" s="3"/>
    </row>
    <row r="2" s="4" customFormat="true" ht="30" hidden="false" customHeight="true" outlineLevel="0" collapsed="false">
      <c r="A2" s="5" t="s">
        <v>1</v>
      </c>
      <c r="B2" s="6" t="s">
        <v>2</v>
      </c>
    </row>
    <row r="3" s="4" customFormat="true" ht="30" hidden="false" customHeight="true" outlineLevel="0" collapsed="false">
      <c r="A3" s="5" t="s">
        <v>3</v>
      </c>
      <c r="B3" s="6" t="s">
        <v>2</v>
      </c>
    </row>
    <row r="4" s="4" customFormat="true" ht="9.75" hidden="false" customHeight="true" outlineLevel="0" collapsed="false">
      <c r="A4" s="7"/>
      <c r="B4" s="8"/>
    </row>
    <row r="5" s="4" customFormat="true" ht="30" hidden="false" customHeight="true" outlineLevel="0" collapsed="false">
      <c r="A5" s="5" t="s">
        <v>4</v>
      </c>
      <c r="B5" s="9" t="n">
        <v>45291</v>
      </c>
    </row>
    <row r="6" s="4" customFormat="true" ht="30" hidden="false" customHeight="true" outlineLevel="0" collapsed="false">
      <c r="A6" s="5" t="s">
        <v>5</v>
      </c>
      <c r="B6" s="9" t="n">
        <v>45291</v>
      </c>
    </row>
    <row r="7" customFormat="false" ht="30" hidden="false" customHeight="true" outlineLevel="0" collapsed="false">
      <c r="A7" s="5" t="s">
        <v>6</v>
      </c>
      <c r="B7" s="10" t="n">
        <v>45350</v>
      </c>
    </row>
    <row r="8" customFormat="false" ht="30" hidden="false" customHeight="true" outlineLevel="0" collapsed="false">
      <c r="A8" s="5" t="s">
        <v>7</v>
      </c>
      <c r="B8" s="9" t="n">
        <v>45382</v>
      </c>
    </row>
    <row r="9" customFormat="false" ht="9.75" hidden="false" customHeight="true" outlineLevel="0" collapsed="false">
      <c r="A9" s="7"/>
      <c r="B9" s="8"/>
    </row>
    <row r="10" customFormat="false" ht="33.75" hidden="false" customHeight="false" outlineLevel="0" collapsed="false">
      <c r="A10" s="11" t="s">
        <v>8</v>
      </c>
      <c r="B10" s="6" t="s">
        <v>2</v>
      </c>
    </row>
    <row r="11" customFormat="false" ht="30" hidden="false" customHeight="true" outlineLevel="0" collapsed="false">
      <c r="A11" s="11" t="s">
        <v>9</v>
      </c>
      <c r="B11" s="6" t="s">
        <v>2</v>
      </c>
    </row>
    <row r="12" customFormat="false" ht="30" hidden="false" customHeight="true" outlineLevel="0" collapsed="false">
      <c r="A12" s="12" t="s">
        <v>10</v>
      </c>
      <c r="B12" s="6" t="s">
        <v>2</v>
      </c>
    </row>
    <row r="14" s="4" customFormat="true" ht="24.75" hidden="false" customHeight="true" outlineLevel="0" collapsed="false">
      <c r="A14" s="13" t="s">
        <v>11</v>
      </c>
    </row>
    <row r="15" customFormat="false" ht="30" hidden="false" customHeight="true" outlineLevel="0" collapsed="false">
      <c r="A15" s="14" t="s">
        <v>12</v>
      </c>
    </row>
    <row r="16" customFormat="false" ht="30" hidden="false" customHeight="true" outlineLevel="0" collapsed="false">
      <c r="A16" s="15" t="s">
        <v>13</v>
      </c>
    </row>
    <row r="17" customFormat="false" ht="33.75" hidden="false" customHeight="false" outlineLevel="0" collapsed="false">
      <c r="A17" s="15" t="s">
        <v>14</v>
      </c>
    </row>
    <row r="18" customFormat="false" ht="51" hidden="false" customHeight="false" outlineLevel="0" collapsed="false">
      <c r="A18" s="15" t="s">
        <v>15</v>
      </c>
    </row>
    <row r="19" customFormat="false" ht="51" hidden="false" customHeight="false" outlineLevel="0" collapsed="false">
      <c r="A19" s="15" t="s">
        <v>16</v>
      </c>
    </row>
    <row r="20" customFormat="false" ht="30" hidden="false" customHeight="true" outlineLevel="0" collapsed="false">
      <c r="A20" s="15" t="s">
        <v>17</v>
      </c>
    </row>
    <row r="21" customFormat="false" ht="33.75" hidden="false" customHeight="false" outlineLevel="0" collapsed="false">
      <c r="A21" s="15" t="s">
        <v>18</v>
      </c>
    </row>
    <row r="22" customFormat="false" ht="30" hidden="false" customHeight="true" outlineLevel="0" collapsed="false">
      <c r="A22" s="15" t="s">
        <v>19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true"/>
  </sheetPr>
  <dimension ref="A1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10.71484375" defaultRowHeight="15.75" zeroHeight="false" outlineLevelRow="0" outlineLevelCol="0"/>
  <cols>
    <col collapsed="false" customWidth="true" hidden="false" outlineLevel="0" max="3" min="1" style="1" width="20.72"/>
    <col collapsed="false" customWidth="false" hidden="false" outlineLevel="0" max="16384" min="4" style="1" width="10.72"/>
  </cols>
  <sheetData>
    <row r="1" customFormat="false" ht="15.75" hidden="false" customHeight="false" outlineLevel="0" collapsed="false">
      <c r="A1" s="28" t="str">
        <f aca="false">'Úvod 504'!$B$2</f>
        <v>doplnit na listu úvod</v>
      </c>
      <c r="C1" s="81"/>
    </row>
    <row r="2" customFormat="false" ht="15.75" hidden="false" customHeight="false" outlineLevel="0" collapsed="false">
      <c r="A2" s="28" t="str">
        <f aca="false">"IČ: " &amp; 'Úvod 504'!$B$3</f>
        <v>IČ: doplnit na listu úvod</v>
      </c>
    </row>
    <row r="3" customFormat="false" ht="15.75" hidden="false" customHeight="false" outlineLevel="0" collapsed="false">
      <c r="B3" s="22"/>
      <c r="C3" s="22"/>
    </row>
    <row r="4" customFormat="false" ht="19.5" hidden="false" customHeight="false" outlineLevel="0" collapsed="false">
      <c r="A4" s="36"/>
      <c r="B4" s="82" t="s">
        <v>291</v>
      </c>
    </row>
    <row r="5" customFormat="false" ht="15.75" hidden="false" customHeight="false" outlineLevel="0" collapsed="false">
      <c r="A5" s="83"/>
    </row>
    <row r="6" customFormat="false" ht="15.75" hidden="false" customHeight="false" outlineLevel="0" collapsed="false">
      <c r="A6" s="28" t="s">
        <v>292</v>
      </c>
      <c r="B6" s="84" t="s">
        <v>293</v>
      </c>
    </row>
    <row r="7" customFormat="false" ht="15.75" hidden="false" customHeight="false" outlineLevel="0" collapsed="false">
      <c r="A7" s="28" t="s">
        <v>294</v>
      </c>
      <c r="B7" s="84" t="s">
        <v>295</v>
      </c>
    </row>
    <row r="8" customFormat="false" ht="15.75" hidden="false" customHeight="false" outlineLevel="0" collapsed="false">
      <c r="A8" s="28" t="s">
        <v>296</v>
      </c>
      <c r="B8" s="85" t="n">
        <f aca="false">'Úvod 504'!B5</f>
        <v>45291</v>
      </c>
      <c r="C8" s="36"/>
    </row>
    <row r="10" s="89" customFormat="true" ht="30" hidden="false" customHeight="true" outlineLevel="0" collapsed="false">
      <c r="A10" s="86"/>
      <c r="B10" s="87" t="s">
        <v>297</v>
      </c>
      <c r="C10" s="88"/>
    </row>
    <row r="11" s="89" customFormat="true" ht="39.75" hidden="false" customHeight="true" outlineLevel="0" collapsed="false">
      <c r="A11" s="90" t="s">
        <v>298</v>
      </c>
      <c r="B11" s="90" t="s">
        <v>299</v>
      </c>
      <c r="C11" s="90" t="s">
        <v>300</v>
      </c>
      <c r="E11" s="91"/>
      <c r="F11" s="92" t="s">
        <v>301</v>
      </c>
    </row>
    <row r="12" s="4" customFormat="true" ht="24.75" hidden="false" customHeight="true" outlineLevel="0" collapsed="false">
      <c r="A12" s="93" t="n">
        <v>5000</v>
      </c>
      <c r="B12" s="94"/>
      <c r="C12" s="95" t="n">
        <f aca="false">A12*B12</f>
        <v>0</v>
      </c>
    </row>
    <row r="13" s="4" customFormat="true" ht="24.75" hidden="false" customHeight="true" outlineLevel="0" collapsed="false">
      <c r="A13" s="93" t="n">
        <v>2000</v>
      </c>
      <c r="B13" s="94"/>
      <c r="C13" s="95" t="n">
        <f aca="false">A13*B13</f>
        <v>0</v>
      </c>
    </row>
    <row r="14" s="4" customFormat="true" ht="24.75" hidden="false" customHeight="true" outlineLevel="0" collapsed="false">
      <c r="A14" s="93" t="n">
        <v>1000</v>
      </c>
      <c r="B14" s="94"/>
      <c r="C14" s="95" t="n">
        <f aca="false">A14*B14</f>
        <v>0</v>
      </c>
    </row>
    <row r="15" s="4" customFormat="true" ht="24.75" hidden="false" customHeight="true" outlineLevel="0" collapsed="false">
      <c r="A15" s="93" t="n">
        <v>500</v>
      </c>
      <c r="B15" s="94"/>
      <c r="C15" s="95" t="n">
        <f aca="false">A15*B15</f>
        <v>0</v>
      </c>
    </row>
    <row r="16" s="4" customFormat="true" ht="24.75" hidden="false" customHeight="true" outlineLevel="0" collapsed="false">
      <c r="A16" s="93" t="n">
        <v>200</v>
      </c>
      <c r="B16" s="94"/>
      <c r="C16" s="95" t="n">
        <f aca="false">A16*B16</f>
        <v>0</v>
      </c>
    </row>
    <row r="17" s="4" customFormat="true" ht="24.75" hidden="false" customHeight="true" outlineLevel="0" collapsed="false">
      <c r="A17" s="93" t="n">
        <v>100</v>
      </c>
      <c r="B17" s="94"/>
      <c r="C17" s="95" t="n">
        <f aca="false">A17*B17</f>
        <v>0</v>
      </c>
    </row>
    <row r="18" s="4" customFormat="true" ht="24.75" hidden="false" customHeight="true" outlineLevel="0" collapsed="false">
      <c r="A18" s="93" t="n">
        <v>50</v>
      </c>
      <c r="B18" s="94"/>
      <c r="C18" s="95" t="n">
        <f aca="false">A18*B18</f>
        <v>0</v>
      </c>
    </row>
    <row r="19" s="4" customFormat="true" ht="24.75" hidden="false" customHeight="true" outlineLevel="0" collapsed="false">
      <c r="A19" s="93" t="n">
        <v>20</v>
      </c>
      <c r="B19" s="94"/>
      <c r="C19" s="95" t="n">
        <f aca="false">A19*B19</f>
        <v>0</v>
      </c>
    </row>
    <row r="20" s="4" customFormat="true" ht="24.75" hidden="false" customHeight="true" outlineLevel="0" collapsed="false">
      <c r="A20" s="93" t="n">
        <v>10</v>
      </c>
      <c r="B20" s="94"/>
      <c r="C20" s="95" t="n">
        <f aca="false">A20*B20</f>
        <v>0</v>
      </c>
    </row>
    <row r="21" s="4" customFormat="true" ht="24.75" hidden="false" customHeight="true" outlineLevel="0" collapsed="false">
      <c r="A21" s="93" t="n">
        <v>5</v>
      </c>
      <c r="B21" s="94"/>
      <c r="C21" s="95" t="n">
        <f aca="false">A21*B21</f>
        <v>0</v>
      </c>
    </row>
    <row r="22" s="4" customFormat="true" ht="24.75" hidden="false" customHeight="true" outlineLevel="0" collapsed="false">
      <c r="A22" s="93" t="n">
        <v>2</v>
      </c>
      <c r="B22" s="94"/>
      <c r="C22" s="95" t="n">
        <f aca="false">A22*B22</f>
        <v>0</v>
      </c>
    </row>
    <row r="23" s="4" customFormat="true" ht="24.75" hidden="false" customHeight="true" outlineLevel="0" collapsed="false">
      <c r="A23" s="93" t="n">
        <v>1</v>
      </c>
      <c r="B23" s="94"/>
      <c r="C23" s="95" t="n">
        <f aca="false">A23*B23</f>
        <v>0</v>
      </c>
    </row>
    <row r="24" s="4" customFormat="true" ht="24.75" hidden="false" customHeight="true" outlineLevel="0" collapsed="false">
      <c r="A24" s="96" t="s">
        <v>300</v>
      </c>
      <c r="B24" s="97"/>
      <c r="C24" s="98" t="n">
        <f aca="false">SUM(C12:C23)</f>
        <v>0</v>
      </c>
    </row>
    <row r="25" customFormat="false" ht="39.75" hidden="false" customHeight="true" outlineLevel="0" collapsed="false">
      <c r="A25" s="1" t="s">
        <v>302</v>
      </c>
      <c r="B25" s="99" t="n">
        <f aca="false">B8</f>
        <v>45291</v>
      </c>
    </row>
    <row r="26" customFormat="false" ht="49.5" hidden="false" customHeight="true" outlineLevel="0" collapsed="false">
      <c r="A26" s="1" t="s">
        <v>303</v>
      </c>
      <c r="B26" s="100" t="str">
        <f aca="false">'Úvod 504'!$B$10</f>
        <v>doplnit na listu úvod</v>
      </c>
      <c r="C26" s="41"/>
    </row>
    <row r="27" customFormat="false" ht="49.5" hidden="false" customHeight="true" outlineLevel="0" collapsed="false">
      <c r="A27" s="1" t="s">
        <v>304</v>
      </c>
      <c r="B27" s="41"/>
      <c r="C27" s="101"/>
    </row>
  </sheetData>
  <printOptions headings="false" gridLines="false" gridLinesSet="true" horizontalCentered="tru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true"/>
  </sheetPr>
  <dimension ref="A1:Y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ColWidth="10.71484375" defaultRowHeight="15.75" zeroHeight="false" outlineLevelRow="0" outlineLevelCol="0"/>
  <cols>
    <col collapsed="false" customWidth="true" hidden="false" outlineLevel="0" max="3" min="1" style="1" width="20.72"/>
    <col collapsed="false" customWidth="false" hidden="false" outlineLevel="0" max="16384" min="4" style="1" width="10.72"/>
  </cols>
  <sheetData>
    <row r="1" customFormat="false" ht="15.75" hidden="false" customHeight="false" outlineLevel="0" collapsed="false">
      <c r="A1" s="28" t="str">
        <f aca="false">'Úvod 504'!$B$2</f>
        <v>doplnit na listu úvod</v>
      </c>
      <c r="C1" s="81"/>
    </row>
    <row r="2" customFormat="false" ht="15.75" hidden="false" customHeight="false" outlineLevel="0" collapsed="false">
      <c r="A2" s="28" t="str">
        <f aca="false">"IČ: " &amp; 'Úvod 504'!$B$3</f>
        <v>IČ: doplnit na listu úvod</v>
      </c>
    </row>
    <row r="3" customFormat="false" ht="15.75" hidden="false" customHeight="false" outlineLevel="0" collapsed="false">
      <c r="B3" s="22"/>
      <c r="C3" s="22"/>
    </row>
    <row r="4" customFormat="false" ht="19.5" hidden="false" customHeight="false" outlineLevel="0" collapsed="false">
      <c r="A4" s="36"/>
      <c r="B4" s="82" t="s">
        <v>291</v>
      </c>
    </row>
    <row r="5" customFormat="false" ht="15.75" hidden="false" customHeight="false" outlineLevel="0" collapsed="false">
      <c r="A5" s="83"/>
    </row>
    <row r="6" customFormat="false" ht="15.75" hidden="false" customHeight="false" outlineLevel="0" collapsed="false">
      <c r="A6" s="28" t="s">
        <v>292</v>
      </c>
      <c r="B6" s="84" t="s">
        <v>305</v>
      </c>
    </row>
    <row r="7" customFormat="false" ht="15.75" hidden="false" customHeight="false" outlineLevel="0" collapsed="false">
      <c r="A7" s="28" t="s">
        <v>294</v>
      </c>
      <c r="B7" s="84" t="s">
        <v>306</v>
      </c>
    </row>
    <row r="8" customFormat="false" ht="15.75" hidden="false" customHeight="false" outlineLevel="0" collapsed="false">
      <c r="A8" s="28" t="s">
        <v>296</v>
      </c>
      <c r="B8" s="85" t="n">
        <f aca="false">'Úvod 504'!B5</f>
        <v>45291</v>
      </c>
      <c r="C8" s="36"/>
    </row>
    <row r="10" s="89" customFormat="true" ht="30" hidden="false" customHeight="true" outlineLevel="0" collapsed="false">
      <c r="A10" s="86"/>
      <c r="B10" s="87" t="s">
        <v>297</v>
      </c>
      <c r="C10" s="88"/>
    </row>
    <row r="11" s="89" customFormat="true" ht="39.75" hidden="false" customHeight="true" outlineLevel="0" collapsed="false">
      <c r="A11" s="90" t="s">
        <v>298</v>
      </c>
      <c r="B11" s="90" t="s">
        <v>299</v>
      </c>
      <c r="C11" s="90" t="s">
        <v>300</v>
      </c>
      <c r="E11" s="91"/>
      <c r="F11" s="92" t="s">
        <v>301</v>
      </c>
    </row>
    <row r="12" s="4" customFormat="true" ht="24.75" hidden="false" customHeight="true" outlineLevel="0" collapsed="false">
      <c r="A12" s="93" t="n">
        <v>500</v>
      </c>
      <c r="B12" s="94"/>
      <c r="C12" s="102" t="n">
        <f aca="false">A12*B12</f>
        <v>0</v>
      </c>
      <c r="F12" s="92" t="s">
        <v>307</v>
      </c>
    </row>
    <row r="13" s="4" customFormat="true" ht="24.75" hidden="false" customHeight="true" outlineLevel="0" collapsed="false">
      <c r="A13" s="93" t="n">
        <v>200</v>
      </c>
      <c r="B13" s="94"/>
      <c r="C13" s="102" t="n">
        <f aca="false">A13*B13</f>
        <v>0</v>
      </c>
    </row>
    <row r="14" s="4" customFormat="true" ht="24.75" hidden="false" customHeight="true" outlineLevel="0" collapsed="false">
      <c r="A14" s="93" t="n">
        <v>100</v>
      </c>
      <c r="B14" s="94"/>
      <c r="C14" s="102" t="n">
        <f aca="false">A14*B14</f>
        <v>0</v>
      </c>
    </row>
    <row r="15" s="4" customFormat="true" ht="24.75" hidden="false" customHeight="true" outlineLevel="0" collapsed="false">
      <c r="A15" s="93" t="n">
        <v>50</v>
      </c>
      <c r="B15" s="94"/>
      <c r="C15" s="102" t="n">
        <f aca="false">A15*B15</f>
        <v>0</v>
      </c>
    </row>
    <row r="16" s="4" customFormat="true" ht="24.75" hidden="false" customHeight="true" outlineLevel="0" collapsed="false">
      <c r="A16" s="93" t="n">
        <v>20</v>
      </c>
      <c r="B16" s="94"/>
      <c r="C16" s="102" t="n">
        <f aca="false">A16*B16</f>
        <v>0</v>
      </c>
    </row>
    <row r="17" s="4" customFormat="true" ht="24.75" hidden="false" customHeight="true" outlineLevel="0" collapsed="false">
      <c r="A17" s="93" t="n">
        <v>10</v>
      </c>
      <c r="B17" s="94"/>
      <c r="C17" s="102" t="n">
        <f aca="false">A17*B17</f>
        <v>0</v>
      </c>
    </row>
    <row r="18" s="4" customFormat="true" ht="24.75" hidden="false" customHeight="true" outlineLevel="0" collapsed="false">
      <c r="A18" s="93" t="n">
        <v>5</v>
      </c>
      <c r="B18" s="94"/>
      <c r="C18" s="102" t="n">
        <f aca="false">A18*B18</f>
        <v>0</v>
      </c>
    </row>
    <row r="19" s="4" customFormat="true" ht="24.75" hidden="false" customHeight="true" outlineLevel="0" collapsed="false">
      <c r="A19" s="93" t="n">
        <v>2</v>
      </c>
      <c r="B19" s="94"/>
      <c r="C19" s="102" t="n">
        <f aca="false">A19*B19</f>
        <v>0</v>
      </c>
    </row>
    <row r="20" s="4" customFormat="true" ht="24.75" hidden="false" customHeight="true" outlineLevel="0" collapsed="false">
      <c r="A20" s="93" t="n">
        <v>1</v>
      </c>
      <c r="B20" s="94"/>
      <c r="C20" s="102" t="n">
        <f aca="false">A20*B20</f>
        <v>0</v>
      </c>
    </row>
    <row r="21" s="4" customFormat="true" ht="24.75" hidden="false" customHeight="true" outlineLevel="0" collapsed="false">
      <c r="A21" s="93" t="n">
        <v>0.5</v>
      </c>
      <c r="B21" s="94"/>
      <c r="C21" s="102" t="n">
        <f aca="false">A21*B21</f>
        <v>0</v>
      </c>
    </row>
    <row r="22" s="4" customFormat="true" ht="24.75" hidden="false" customHeight="true" outlineLevel="0" collapsed="false">
      <c r="A22" s="93" t="n">
        <v>0.2</v>
      </c>
      <c r="B22" s="94"/>
      <c r="C22" s="102" t="n">
        <f aca="false">A22*B22</f>
        <v>0</v>
      </c>
    </row>
    <row r="23" s="4" customFormat="true" ht="24.75" hidden="false" customHeight="true" outlineLevel="0" collapsed="false">
      <c r="A23" s="93" t="n">
        <v>0.1</v>
      </c>
      <c r="B23" s="94"/>
      <c r="C23" s="102" t="n">
        <f aca="false">A23*B23</f>
        <v>0</v>
      </c>
    </row>
    <row r="24" s="4" customFormat="true" ht="24.75" hidden="false" customHeight="true" outlineLevel="0" collapsed="false">
      <c r="A24" s="103" t="s">
        <v>300</v>
      </c>
      <c r="B24" s="103"/>
      <c r="C24" s="104" t="n">
        <f aca="false">SUM(C10:C21)</f>
        <v>0</v>
      </c>
    </row>
    <row r="25" s="4" customFormat="true" ht="24.75" hidden="false" customHeight="true" outlineLevel="0" collapsed="false">
      <c r="A25" s="105"/>
      <c r="B25" s="105"/>
      <c r="C25" s="106"/>
    </row>
    <row r="26" s="4" customFormat="true" ht="24.75" hidden="false" customHeight="true" outlineLevel="0" collapsed="false">
      <c r="A26" s="107" t="s">
        <v>308</v>
      </c>
      <c r="B26" s="108" t="n">
        <f aca="false">B8</f>
        <v>45291</v>
      </c>
      <c r="C26" s="109" t="n">
        <v>0</v>
      </c>
    </row>
    <row r="27" s="4" customFormat="true" ht="24.75" hidden="false" customHeight="true" outlineLevel="0" collapsed="false">
      <c r="A27" s="110" t="s">
        <v>309</v>
      </c>
      <c r="B27" s="111"/>
      <c r="C27" s="112" t="n">
        <f aca="false">C24*C26</f>
        <v>0</v>
      </c>
    </row>
    <row r="28" customFormat="false" ht="39.75" hidden="false" customHeight="true" outlineLevel="0" collapsed="false">
      <c r="A28" s="1" t="s">
        <v>302</v>
      </c>
      <c r="B28" s="99" t="n">
        <f aca="false">B8</f>
        <v>45291</v>
      </c>
      <c r="Y28" s="1" t="s">
        <v>310</v>
      </c>
    </row>
    <row r="29" customFormat="false" ht="49.5" hidden="false" customHeight="true" outlineLevel="0" collapsed="false">
      <c r="A29" s="1" t="s">
        <v>303</v>
      </c>
      <c r="B29" s="100" t="str">
        <f aca="false">'Úvod 504'!$B$10</f>
        <v>doplnit na listu úvod</v>
      </c>
      <c r="C29" s="41"/>
    </row>
    <row r="30" customFormat="false" ht="49.5" hidden="false" customHeight="true" outlineLevel="0" collapsed="false">
      <c r="A30" s="1" t="s">
        <v>304</v>
      </c>
      <c r="B30" s="41"/>
      <c r="C30" s="101"/>
    </row>
  </sheetData>
  <printOptions headings="false" gridLines="false" gridLinesSet="true" horizontalCentered="tru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true"/>
  </sheetPr>
  <dimension ref="A1:Y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1484375" defaultRowHeight="15.75" zeroHeight="false" outlineLevelRow="0" outlineLevelCol="0"/>
  <cols>
    <col collapsed="false" customWidth="true" hidden="false" outlineLevel="0" max="3" min="1" style="1" width="20.72"/>
    <col collapsed="false" customWidth="false" hidden="false" outlineLevel="0" max="16384" min="4" style="1" width="10.72"/>
  </cols>
  <sheetData>
    <row r="1" customFormat="false" ht="15.75" hidden="false" customHeight="false" outlineLevel="0" collapsed="false">
      <c r="A1" s="28" t="str">
        <f aca="false">'Úvod 504'!$B$2</f>
        <v>doplnit na listu úvod</v>
      </c>
      <c r="C1" s="81"/>
    </row>
    <row r="2" customFormat="false" ht="15.75" hidden="false" customHeight="false" outlineLevel="0" collapsed="false">
      <c r="A2" s="28" t="str">
        <f aca="false">"IČ: " &amp; 'Úvod 504'!$B$3</f>
        <v>IČ: doplnit na listu úvod</v>
      </c>
    </row>
    <row r="3" customFormat="false" ht="15.75" hidden="false" customHeight="false" outlineLevel="0" collapsed="false">
      <c r="B3" s="22"/>
      <c r="C3" s="22"/>
    </row>
    <row r="4" customFormat="false" ht="19.5" hidden="false" customHeight="false" outlineLevel="0" collapsed="false">
      <c r="A4" s="36"/>
      <c r="B4" s="82" t="s">
        <v>311</v>
      </c>
    </row>
    <row r="5" customFormat="false" ht="15.75" hidden="false" customHeight="false" outlineLevel="0" collapsed="false">
      <c r="A5" s="83"/>
    </row>
    <row r="6" customFormat="false" ht="15.75" hidden="false" customHeight="false" outlineLevel="0" collapsed="false">
      <c r="A6" s="28" t="s">
        <v>312</v>
      </c>
      <c r="B6" s="84" t="s">
        <v>313</v>
      </c>
    </row>
    <row r="7" customFormat="false" ht="15.75" hidden="false" customHeight="false" outlineLevel="0" collapsed="false">
      <c r="A7" s="28" t="s">
        <v>296</v>
      </c>
      <c r="B7" s="85" t="n">
        <f aca="false">'Úvod 504'!B5</f>
        <v>45291</v>
      </c>
      <c r="C7" s="36"/>
    </row>
    <row r="9" s="89" customFormat="true" ht="30" hidden="false" customHeight="true" outlineLevel="0" collapsed="false">
      <c r="A9" s="86"/>
      <c r="B9" s="87" t="s">
        <v>314</v>
      </c>
      <c r="C9" s="88"/>
    </row>
    <row r="10" s="89" customFormat="true" ht="39.75" hidden="false" customHeight="true" outlineLevel="0" collapsed="false">
      <c r="A10" s="90" t="s">
        <v>298</v>
      </c>
      <c r="B10" s="90" t="s">
        <v>299</v>
      </c>
      <c r="C10" s="90" t="s">
        <v>300</v>
      </c>
      <c r="E10" s="91"/>
      <c r="F10" s="92" t="s">
        <v>301</v>
      </c>
    </row>
    <row r="11" s="4" customFormat="true" ht="24.75" hidden="false" customHeight="true" outlineLevel="0" collapsed="false">
      <c r="A11" s="93" t="n">
        <v>500</v>
      </c>
      <c r="B11" s="94"/>
      <c r="C11" s="112" t="n">
        <f aca="false">A11*B11</f>
        <v>0</v>
      </c>
    </row>
    <row r="12" s="4" customFormat="true" ht="24.75" hidden="false" customHeight="true" outlineLevel="0" collapsed="false">
      <c r="A12" s="93" t="n">
        <v>200</v>
      </c>
      <c r="B12" s="94"/>
      <c r="C12" s="112" t="n">
        <f aca="false">A12*B12</f>
        <v>0</v>
      </c>
    </row>
    <row r="13" s="4" customFormat="true" ht="24.75" hidden="false" customHeight="true" outlineLevel="0" collapsed="false">
      <c r="A13" s="93" t="n">
        <v>100</v>
      </c>
      <c r="B13" s="94"/>
      <c r="C13" s="112" t="n">
        <f aca="false">A13*B13</f>
        <v>0</v>
      </c>
    </row>
    <row r="14" s="4" customFormat="true" ht="24.75" hidden="false" customHeight="true" outlineLevel="0" collapsed="false">
      <c r="A14" s="93" t="n">
        <v>50</v>
      </c>
      <c r="B14" s="94"/>
      <c r="C14" s="112" t="n">
        <f aca="false">A14*B14</f>
        <v>0</v>
      </c>
    </row>
    <row r="15" s="4" customFormat="true" ht="24.75" hidden="false" customHeight="true" outlineLevel="0" collapsed="false">
      <c r="A15" s="93"/>
      <c r="B15" s="94"/>
      <c r="C15" s="112"/>
    </row>
    <row r="16" s="4" customFormat="true" ht="24.75" hidden="false" customHeight="true" outlineLevel="0" collapsed="false">
      <c r="A16" s="93"/>
      <c r="B16" s="94"/>
      <c r="C16" s="112"/>
    </row>
    <row r="17" s="4" customFormat="true" ht="24.75" hidden="false" customHeight="true" outlineLevel="0" collapsed="false">
      <c r="A17" s="93"/>
      <c r="B17" s="94"/>
      <c r="C17" s="112"/>
    </row>
    <row r="18" s="4" customFormat="true" ht="24.75" hidden="false" customHeight="true" outlineLevel="0" collapsed="false">
      <c r="A18" s="93"/>
      <c r="B18" s="94"/>
      <c r="C18" s="112"/>
    </row>
    <row r="19" s="4" customFormat="true" ht="24.75" hidden="false" customHeight="true" outlineLevel="0" collapsed="false">
      <c r="A19" s="93"/>
      <c r="B19" s="94"/>
      <c r="C19" s="112"/>
    </row>
    <row r="20" s="4" customFormat="true" ht="24.75" hidden="false" customHeight="true" outlineLevel="0" collapsed="false">
      <c r="A20" s="103" t="s">
        <v>300</v>
      </c>
      <c r="B20" s="103"/>
      <c r="C20" s="113" t="n">
        <f aca="false">SUM(C9:C19)</f>
        <v>0</v>
      </c>
    </row>
    <row r="21" customFormat="false" ht="39.75" hidden="false" customHeight="true" outlineLevel="0" collapsed="false">
      <c r="A21" s="1" t="s">
        <v>302</v>
      </c>
      <c r="B21" s="99" t="n">
        <f aca="false">B7</f>
        <v>45291</v>
      </c>
      <c r="Y21" s="1" t="s">
        <v>310</v>
      </c>
    </row>
    <row r="22" customFormat="false" ht="49.5" hidden="false" customHeight="true" outlineLevel="0" collapsed="false">
      <c r="A22" s="1" t="s">
        <v>303</v>
      </c>
      <c r="B22" s="100" t="str">
        <f aca="false">'Úvod 504'!$B$10</f>
        <v>doplnit na listu úvod</v>
      </c>
      <c r="C22" s="41"/>
    </row>
    <row r="23" customFormat="false" ht="49.5" hidden="false" customHeight="true" outlineLevel="0" collapsed="false">
      <c r="A23" s="1" t="s">
        <v>304</v>
      </c>
      <c r="B23" s="41"/>
      <c r="C23" s="101"/>
    </row>
  </sheetData>
  <printOptions headings="false" gridLines="false" gridLinesSet="true" horizontalCentered="tru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tru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J6" activeCellId="0" sqref="J6"/>
    </sheetView>
  </sheetViews>
  <sheetFormatPr defaultColWidth="10.71484375" defaultRowHeight="15.75" zeroHeight="false" outlineLevelRow="0" outlineLevelCol="0"/>
  <cols>
    <col collapsed="false" customWidth="true" hidden="false" outlineLevel="0" max="3" min="1" style="1" width="20.72"/>
    <col collapsed="false" customWidth="false" hidden="false" outlineLevel="0" max="4" min="4" style="1" width="10.72"/>
    <col collapsed="false" customWidth="true" hidden="false" outlineLevel="0" max="7" min="5" style="1" width="20.72"/>
    <col collapsed="false" customWidth="false" hidden="false" outlineLevel="0" max="8" min="8" style="1" width="10.72"/>
    <col collapsed="false" customWidth="true" hidden="false" outlineLevel="0" max="11" min="9" style="1" width="20.72"/>
    <col collapsed="false" customWidth="false" hidden="false" outlineLevel="0" max="1023" min="12" style="1" width="10.72"/>
  </cols>
  <sheetData>
    <row r="1" customFormat="false" ht="15.75" hidden="false" customHeight="false" outlineLevel="0" collapsed="false">
      <c r="A1" s="28" t="str">
        <f aca="false">'Úvod 504'!$B$2</f>
        <v>doplnit na listu úvod</v>
      </c>
      <c r="C1" s="81" t="s">
        <v>315</v>
      </c>
      <c r="E1" s="28" t="str">
        <f aca="false">'Úvod 504'!$B$2</f>
        <v>doplnit na listu úvod</v>
      </c>
      <c r="I1" s="28" t="str">
        <f aca="false">'Úvod 504'!$B$2</f>
        <v>doplnit na listu úvod</v>
      </c>
    </row>
    <row r="2" customFormat="false" ht="15.75" hidden="false" customHeight="false" outlineLevel="0" collapsed="false">
      <c r="A2" s="28" t="str">
        <f aca="false">"IČ: " &amp; 'Úvod 504'!$B$3</f>
        <v>IČ: doplnit na listu úvod</v>
      </c>
      <c r="E2" s="28" t="str">
        <f aca="false">"IČ: " &amp; 'Úvod 504'!$B$3</f>
        <v>IČ: doplnit na listu úvod</v>
      </c>
      <c r="I2" s="28" t="str">
        <f aca="false">"IČ: " &amp; 'Úvod 504'!$B$3</f>
        <v>IČ: doplnit na listu úvod</v>
      </c>
    </row>
    <row r="3" customFormat="false" ht="15.75" hidden="false" customHeight="false" outlineLevel="0" collapsed="false">
      <c r="B3" s="22"/>
      <c r="C3" s="22"/>
      <c r="F3" s="22"/>
      <c r="G3" s="22"/>
      <c r="J3" s="22"/>
      <c r="K3" s="22"/>
    </row>
    <row r="4" customFormat="false" ht="19.5" hidden="false" customHeight="false" outlineLevel="0" collapsed="false">
      <c r="A4" s="36"/>
      <c r="B4" s="82" t="s">
        <v>291</v>
      </c>
      <c r="E4" s="36"/>
      <c r="F4" s="82" t="s">
        <v>291</v>
      </c>
      <c r="I4" s="36"/>
      <c r="J4" s="82" t="s">
        <v>291</v>
      </c>
    </row>
    <row r="5" customFormat="false" ht="15.75" hidden="false" customHeight="false" outlineLevel="0" collapsed="false">
      <c r="A5" s="83"/>
      <c r="E5" s="83"/>
      <c r="I5" s="83"/>
    </row>
    <row r="6" customFormat="false" ht="15.75" hidden="false" customHeight="false" outlineLevel="0" collapsed="false">
      <c r="A6" s="28" t="s">
        <v>292</v>
      </c>
      <c r="B6" s="84" t="s">
        <v>293</v>
      </c>
      <c r="E6" s="28" t="s">
        <v>292</v>
      </c>
      <c r="F6" s="84" t="s">
        <v>305</v>
      </c>
      <c r="I6" s="28" t="s">
        <v>292</v>
      </c>
      <c r="J6" s="84" t="s">
        <v>316</v>
      </c>
    </row>
    <row r="7" customFormat="false" ht="15.75" hidden="false" customHeight="false" outlineLevel="0" collapsed="false">
      <c r="A7" s="28" t="s">
        <v>294</v>
      </c>
      <c r="B7" s="114" t="s">
        <v>295</v>
      </c>
      <c r="E7" s="28" t="s">
        <v>294</v>
      </c>
      <c r="F7" s="114" t="s">
        <v>306</v>
      </c>
      <c r="I7" s="28" t="s">
        <v>294</v>
      </c>
      <c r="J7" s="114" t="s">
        <v>295</v>
      </c>
    </row>
    <row r="8" customFormat="false" ht="15.75" hidden="false" customHeight="false" outlineLevel="0" collapsed="false">
      <c r="A8" s="28" t="s">
        <v>296</v>
      </c>
      <c r="B8" s="85" t="n">
        <f aca="false">'Úvod 504'!B5</f>
        <v>45291</v>
      </c>
      <c r="C8" s="36"/>
      <c r="E8" s="28" t="s">
        <v>296</v>
      </c>
      <c r="F8" s="85" t="n">
        <f aca="false">+'Úvod 504'!B5</f>
        <v>45291</v>
      </c>
      <c r="G8" s="36"/>
      <c r="I8" s="28" t="s">
        <v>296</v>
      </c>
      <c r="J8" s="85" t="n">
        <f aca="false">+'Úvod 504'!B5</f>
        <v>45291</v>
      </c>
      <c r="K8" s="36"/>
    </row>
    <row r="10" s="89" customFormat="true" ht="30" hidden="false" customHeight="true" outlineLevel="0" collapsed="false">
      <c r="A10" s="86"/>
      <c r="B10" s="87" t="s">
        <v>297</v>
      </c>
      <c r="C10" s="88"/>
      <c r="E10" s="86"/>
      <c r="F10" s="87" t="s">
        <v>297</v>
      </c>
      <c r="G10" s="88"/>
      <c r="I10" s="86"/>
      <c r="J10" s="87" t="s">
        <v>297</v>
      </c>
      <c r="K10" s="88"/>
    </row>
    <row r="11" s="89" customFormat="true" ht="39.75" hidden="false" customHeight="true" outlineLevel="0" collapsed="false">
      <c r="A11" s="90" t="s">
        <v>298</v>
      </c>
      <c r="B11" s="90" t="s">
        <v>299</v>
      </c>
      <c r="C11" s="90" t="s">
        <v>300</v>
      </c>
      <c r="E11" s="90" t="s">
        <v>298</v>
      </c>
      <c r="F11" s="90" t="s">
        <v>299</v>
      </c>
      <c r="G11" s="90" t="s">
        <v>300</v>
      </c>
      <c r="I11" s="90" t="s">
        <v>298</v>
      </c>
      <c r="J11" s="90" t="s">
        <v>299</v>
      </c>
      <c r="K11" s="90" t="s">
        <v>300</v>
      </c>
    </row>
    <row r="12" s="4" customFormat="true" ht="24.75" hidden="false" customHeight="true" outlineLevel="0" collapsed="false">
      <c r="A12" s="93" t="n">
        <v>5000</v>
      </c>
      <c r="B12" s="94"/>
      <c r="C12" s="95" t="n">
        <f aca="false">A12*B12</f>
        <v>0</v>
      </c>
      <c r="E12" s="93" t="n">
        <v>5000</v>
      </c>
      <c r="F12" s="94"/>
      <c r="G12" s="115" t="n">
        <f aca="false">E12*F12</f>
        <v>0</v>
      </c>
      <c r="I12" s="93" t="n">
        <v>500</v>
      </c>
      <c r="J12" s="94"/>
      <c r="K12" s="95" t="n">
        <f aca="false">I12*J12</f>
        <v>0</v>
      </c>
    </row>
    <row r="13" s="4" customFormat="true" ht="24.75" hidden="false" customHeight="true" outlineLevel="0" collapsed="false">
      <c r="A13" s="93" t="n">
        <v>2000</v>
      </c>
      <c r="B13" s="94"/>
      <c r="C13" s="95" t="n">
        <f aca="false">A13*B13</f>
        <v>0</v>
      </c>
      <c r="E13" s="93" t="n">
        <v>2000</v>
      </c>
      <c r="F13" s="94"/>
      <c r="G13" s="115" t="n">
        <f aca="false">E13*F13</f>
        <v>0</v>
      </c>
      <c r="I13" s="93" t="n">
        <v>250</v>
      </c>
      <c r="J13" s="94"/>
      <c r="K13" s="95" t="n">
        <f aca="false">I13*J13</f>
        <v>0</v>
      </c>
    </row>
    <row r="14" s="4" customFormat="true" ht="24.75" hidden="false" customHeight="true" outlineLevel="0" collapsed="false">
      <c r="A14" s="93" t="n">
        <v>1000</v>
      </c>
      <c r="B14" s="94"/>
      <c r="C14" s="95" t="n">
        <f aca="false">A14*B14</f>
        <v>0</v>
      </c>
      <c r="E14" s="93" t="n">
        <v>1000</v>
      </c>
      <c r="F14" s="94"/>
      <c r="G14" s="115" t="n">
        <f aca="false">E14*F14</f>
        <v>0</v>
      </c>
      <c r="I14" s="93" t="n">
        <v>200</v>
      </c>
      <c r="J14" s="94"/>
      <c r="K14" s="95" t="n">
        <f aca="false">I14*J14</f>
        <v>0</v>
      </c>
    </row>
    <row r="15" s="4" customFormat="true" ht="24.75" hidden="false" customHeight="true" outlineLevel="0" collapsed="false">
      <c r="A15" s="93" t="n">
        <v>500</v>
      </c>
      <c r="B15" s="94"/>
      <c r="C15" s="95" t="n">
        <f aca="false">A15*B15</f>
        <v>0</v>
      </c>
      <c r="E15" s="93" t="n">
        <v>500</v>
      </c>
      <c r="F15" s="94"/>
      <c r="G15" s="115" t="n">
        <f aca="false">E15*F15</f>
        <v>0</v>
      </c>
      <c r="I15" s="93" t="n">
        <v>150</v>
      </c>
      <c r="J15" s="94"/>
      <c r="K15" s="95" t="n">
        <f aca="false">I15*J15</f>
        <v>0</v>
      </c>
    </row>
    <row r="16" s="4" customFormat="true" ht="24.75" hidden="false" customHeight="true" outlineLevel="0" collapsed="false">
      <c r="A16" s="93" t="n">
        <v>200</v>
      </c>
      <c r="B16" s="94"/>
      <c r="C16" s="95" t="n">
        <f aca="false">A16*B16</f>
        <v>0</v>
      </c>
      <c r="E16" s="93" t="n">
        <v>200</v>
      </c>
      <c r="F16" s="94"/>
      <c r="G16" s="115" t="n">
        <f aca="false">E16*F16</f>
        <v>0</v>
      </c>
      <c r="I16" s="93" t="n">
        <v>100</v>
      </c>
      <c r="J16" s="94"/>
      <c r="K16" s="95" t="n">
        <f aca="false">I16*J16</f>
        <v>0</v>
      </c>
    </row>
    <row r="17" s="4" customFormat="true" ht="24.75" hidden="false" customHeight="true" outlineLevel="0" collapsed="false">
      <c r="A17" s="93" t="n">
        <v>100</v>
      </c>
      <c r="B17" s="94"/>
      <c r="C17" s="95" t="n">
        <f aca="false">A17*B17</f>
        <v>0</v>
      </c>
      <c r="E17" s="93" t="n">
        <v>100</v>
      </c>
      <c r="F17" s="94"/>
      <c r="G17" s="115" t="n">
        <f aca="false">E17*F17</f>
        <v>0</v>
      </c>
      <c r="I17" s="93" t="n">
        <v>50</v>
      </c>
      <c r="J17" s="94"/>
      <c r="K17" s="95" t="n">
        <f aca="false">I17*J17</f>
        <v>0</v>
      </c>
    </row>
    <row r="18" s="4" customFormat="true" ht="24.75" hidden="false" customHeight="true" outlineLevel="0" collapsed="false">
      <c r="A18" s="93" t="n">
        <v>50</v>
      </c>
      <c r="B18" s="94"/>
      <c r="C18" s="95" t="n">
        <f aca="false">A18*B18</f>
        <v>0</v>
      </c>
      <c r="E18" s="93" t="n">
        <v>50</v>
      </c>
      <c r="F18" s="94"/>
      <c r="G18" s="115" t="n">
        <f aca="false">E18*F18</f>
        <v>0</v>
      </c>
      <c r="I18" s="93" t="n">
        <v>10</v>
      </c>
      <c r="J18" s="94"/>
      <c r="K18" s="95" t="n">
        <f aca="false">I18*J18</f>
        <v>0</v>
      </c>
    </row>
    <row r="19" s="4" customFormat="true" ht="24.75" hidden="false" customHeight="true" outlineLevel="0" collapsed="false">
      <c r="A19" s="93" t="n">
        <v>20</v>
      </c>
      <c r="B19" s="94"/>
      <c r="C19" s="95" t="n">
        <f aca="false">A19*B19</f>
        <v>0</v>
      </c>
      <c r="E19" s="93" t="n">
        <v>20</v>
      </c>
      <c r="F19" s="94"/>
      <c r="G19" s="115" t="n">
        <f aca="false">E19*F19</f>
        <v>0</v>
      </c>
      <c r="I19" s="93"/>
      <c r="J19" s="94"/>
      <c r="K19" s="95" t="n">
        <f aca="false">I19*J19</f>
        <v>0</v>
      </c>
    </row>
    <row r="20" s="4" customFormat="true" ht="24.75" hidden="false" customHeight="true" outlineLevel="0" collapsed="false">
      <c r="A20" s="93" t="n">
        <v>10</v>
      </c>
      <c r="B20" s="94"/>
      <c r="C20" s="95" t="n">
        <f aca="false">A20*B20</f>
        <v>0</v>
      </c>
      <c r="E20" s="93" t="n">
        <v>10</v>
      </c>
      <c r="F20" s="94"/>
      <c r="G20" s="115" t="n">
        <f aca="false">E20*F20</f>
        <v>0</v>
      </c>
      <c r="I20" s="93"/>
      <c r="J20" s="94"/>
      <c r="K20" s="95" t="n">
        <f aca="false">I20*J20</f>
        <v>0</v>
      </c>
    </row>
    <row r="21" s="4" customFormat="true" ht="24.75" hidden="false" customHeight="true" outlineLevel="0" collapsed="false">
      <c r="A21" s="93" t="n">
        <v>5</v>
      </c>
      <c r="B21" s="94"/>
      <c r="C21" s="95" t="n">
        <f aca="false">A21*B21</f>
        <v>0</v>
      </c>
      <c r="E21" s="93" t="n">
        <v>5</v>
      </c>
      <c r="F21" s="94"/>
      <c r="G21" s="115" t="n">
        <f aca="false">E21*F21</f>
        <v>0</v>
      </c>
      <c r="I21" s="93"/>
      <c r="J21" s="94"/>
      <c r="K21" s="95" t="n">
        <f aca="false">I21*J21</f>
        <v>0</v>
      </c>
    </row>
    <row r="22" s="4" customFormat="true" ht="24.75" hidden="false" customHeight="true" outlineLevel="0" collapsed="false">
      <c r="A22" s="93" t="n">
        <v>2</v>
      </c>
      <c r="B22" s="94"/>
      <c r="C22" s="95" t="n">
        <f aca="false">A22*B22</f>
        <v>0</v>
      </c>
      <c r="E22" s="93" t="n">
        <v>2</v>
      </c>
      <c r="F22" s="94"/>
      <c r="G22" s="115" t="n">
        <f aca="false">E22*F22</f>
        <v>0</v>
      </c>
      <c r="I22" s="93"/>
      <c r="J22" s="94"/>
      <c r="K22" s="95" t="n">
        <f aca="false">I22*J22</f>
        <v>0</v>
      </c>
    </row>
    <row r="23" s="4" customFormat="true" ht="24.75" hidden="false" customHeight="true" outlineLevel="0" collapsed="false">
      <c r="A23" s="93" t="n">
        <v>1</v>
      </c>
      <c r="B23" s="94"/>
      <c r="C23" s="95" t="n">
        <f aca="false">A23*B23</f>
        <v>0</v>
      </c>
      <c r="E23" s="93" t="n">
        <v>1</v>
      </c>
      <c r="F23" s="94"/>
      <c r="G23" s="115" t="n">
        <f aca="false">E23*F23</f>
        <v>0</v>
      </c>
      <c r="I23" s="93"/>
      <c r="J23" s="94"/>
      <c r="K23" s="95" t="n">
        <f aca="false">I23*J23</f>
        <v>0</v>
      </c>
    </row>
    <row r="24" s="4" customFormat="true" ht="24.75" hidden="false" customHeight="true" outlineLevel="0" collapsed="false">
      <c r="A24" s="96" t="s">
        <v>300</v>
      </c>
      <c r="B24" s="97"/>
      <c r="C24" s="98" t="n">
        <f aca="false">SUM(C12:C23)</f>
        <v>0</v>
      </c>
      <c r="E24" s="96" t="s">
        <v>300</v>
      </c>
      <c r="F24" s="97"/>
      <c r="G24" s="116" t="n">
        <f aca="false">SUM(G12:G23)</f>
        <v>0</v>
      </c>
      <c r="I24" s="96" t="s">
        <v>300</v>
      </c>
      <c r="J24" s="97"/>
      <c r="K24" s="98" t="n">
        <f aca="false">SUM(K12:K23)</f>
        <v>0</v>
      </c>
    </row>
    <row r="25" customFormat="false" ht="15.75" hidden="false" customHeight="false" outlineLevel="0" collapsed="false">
      <c r="E25" s="117"/>
      <c r="F25" s="117"/>
      <c r="G25" s="117"/>
    </row>
    <row r="26" customFormat="false" ht="15.75" hidden="false" customHeight="false" outlineLevel="0" collapsed="false">
      <c r="E26" s="117" t="s">
        <v>317</v>
      </c>
      <c r="F26" s="118" t="n">
        <f aca="false">+'Úvod 504'!B5</f>
        <v>45291</v>
      </c>
      <c r="G26" s="119" t="n">
        <v>25</v>
      </c>
    </row>
    <row r="27" customFormat="false" ht="15.75" hidden="false" customHeight="false" outlineLevel="0" collapsed="false">
      <c r="E27" s="117" t="s">
        <v>318</v>
      </c>
      <c r="F27" s="117"/>
      <c r="G27" s="120" t="n">
        <f aca="false">+G24*G26</f>
        <v>0</v>
      </c>
    </row>
    <row r="28" customFormat="false" ht="30" hidden="false" customHeight="true" outlineLevel="0" collapsed="false">
      <c r="A28" s="1" t="s">
        <v>302</v>
      </c>
      <c r="B28" s="99" t="n">
        <f aca="false">B8</f>
        <v>45291</v>
      </c>
      <c r="E28" s="1" t="s">
        <v>302</v>
      </c>
      <c r="F28" s="99" t="n">
        <f aca="false">+'Úvod 504'!B5</f>
        <v>45291</v>
      </c>
      <c r="I28" s="1" t="s">
        <v>302</v>
      </c>
      <c r="J28" s="99" t="n">
        <f aca="false">J8</f>
        <v>45291</v>
      </c>
    </row>
    <row r="29" customFormat="false" ht="49.5" hidden="false" customHeight="true" outlineLevel="0" collapsed="false">
      <c r="A29" s="1" t="s">
        <v>303</v>
      </c>
      <c r="B29" s="100" t="str">
        <f aca="false">'Úvod 504'!$B$10</f>
        <v>doplnit na listu úvod</v>
      </c>
      <c r="C29" s="41"/>
      <c r="E29" s="1" t="s">
        <v>303</v>
      </c>
      <c r="F29" s="100" t="str">
        <f aca="false">'Úvod 504'!$B$10</f>
        <v>doplnit na listu úvod</v>
      </c>
      <c r="G29" s="41"/>
      <c r="I29" s="1" t="s">
        <v>303</v>
      </c>
      <c r="J29" s="100" t="str">
        <f aca="false">'Úvod 504'!$B$10</f>
        <v>doplnit na listu úvod</v>
      </c>
      <c r="K29" s="41"/>
    </row>
    <row r="30" customFormat="false" ht="49.5" hidden="false" customHeight="true" outlineLevel="0" collapsed="false">
      <c r="A30" s="1" t="s">
        <v>304</v>
      </c>
      <c r="B30" s="41"/>
      <c r="C30" s="101"/>
      <c r="E30" s="1" t="s">
        <v>304</v>
      </c>
      <c r="F30" s="41"/>
      <c r="G30" s="101"/>
      <c r="I30" s="1" t="s">
        <v>304</v>
      </c>
      <c r="J30" s="41"/>
      <c r="K30" s="101"/>
    </row>
    <row r="32" customFormat="false" ht="15.75" hidden="false" customHeight="false" outlineLevel="0" collapsed="false">
      <c r="F32" s="121" t="s">
        <v>319</v>
      </c>
    </row>
  </sheetData>
  <printOptions headings="false" gridLines="false" gridLinesSet="true" horizontalCentered="tru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</row>
    <row r="3" customFormat="false" ht="15.75" hidden="false" customHeight="false" outlineLevel="0" collapsed="false">
      <c r="B3" s="43"/>
      <c r="C3" s="43"/>
    </row>
    <row r="4" customFormat="false" ht="15.75" hidden="false" customHeight="false" outlineLevel="0" collapsed="false">
      <c r="A4" s="44" t="s">
        <v>320</v>
      </c>
    </row>
    <row r="5" customFormat="false" ht="15.75" hidden="false" customHeight="false" outlineLevel="0" collapsed="false">
      <c r="A5" s="42" t="s">
        <v>321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322</v>
      </c>
    </row>
    <row r="5" customFormat="false" ht="15.75" hidden="false" customHeight="false" outlineLevel="0" collapsed="false">
      <c r="A5" s="42" t="s">
        <v>323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324</v>
      </c>
    </row>
    <row r="5" customFormat="false" ht="15.75" hidden="false" customHeight="false" outlineLevel="0" collapsed="false">
      <c r="A5" s="42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325</v>
      </c>
    </row>
    <row r="5" customFormat="false" ht="15.75" hidden="false" customHeight="false" outlineLevel="0" collapsed="false">
      <c r="A5" s="42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326</v>
      </c>
    </row>
    <row r="5" customFormat="false" ht="15.75" hidden="false" customHeight="false" outlineLevel="0" collapsed="false">
      <c r="A5" s="42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327</v>
      </c>
    </row>
    <row r="5" customFormat="false" ht="15.75" hidden="false" customHeight="false" outlineLevel="0" collapsed="false">
      <c r="A5" s="42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true"/>
  </sheetPr>
  <dimension ref="A1:A96"/>
  <sheetViews>
    <sheetView showFormulas="false" showGridLines="true" showRowColHeaders="true" showZeros="true" rightToLeft="false" tabSelected="false" showOutlineSymbols="true" defaultGridColor="true" view="normal" topLeftCell="A7" colorId="64" zoomScale="125" zoomScaleNormal="125" zoomScalePageLayoutView="100" workbookViewId="0">
      <selection pane="topLeft" activeCell="A71" activeCellId="0" sqref="A71"/>
    </sheetView>
  </sheetViews>
  <sheetFormatPr defaultColWidth="9.859375" defaultRowHeight="15.75" zeroHeight="false" outlineLevelRow="0" outlineLevelCol="0"/>
  <cols>
    <col collapsed="false" customWidth="true" hidden="false" outlineLevel="0" max="1" min="1" style="16" width="79.14"/>
    <col collapsed="false" customWidth="false" hidden="false" outlineLevel="0" max="254" min="2" style="16" width="9.86"/>
    <col collapsed="false" customWidth="true" hidden="false" outlineLevel="0" max="255" min="255" style="16" width="4.14"/>
    <col collapsed="false" customWidth="true" hidden="false" outlineLevel="0" max="256" min="256" style="16" width="48.71"/>
    <col collapsed="false" customWidth="true" hidden="false" outlineLevel="0" max="257" min="257" style="16" width="37.43"/>
    <col collapsed="false" customWidth="false" hidden="false" outlineLevel="0" max="510" min="258" style="16" width="9.86"/>
    <col collapsed="false" customWidth="true" hidden="false" outlineLevel="0" max="511" min="511" style="16" width="4.14"/>
    <col collapsed="false" customWidth="true" hidden="false" outlineLevel="0" max="512" min="512" style="16" width="48.71"/>
    <col collapsed="false" customWidth="true" hidden="false" outlineLevel="0" max="513" min="513" style="16" width="37.43"/>
    <col collapsed="false" customWidth="false" hidden="false" outlineLevel="0" max="766" min="514" style="16" width="9.86"/>
    <col collapsed="false" customWidth="true" hidden="false" outlineLevel="0" max="767" min="767" style="16" width="4.14"/>
    <col collapsed="false" customWidth="true" hidden="false" outlineLevel="0" max="768" min="768" style="16" width="48.71"/>
    <col collapsed="false" customWidth="true" hidden="false" outlineLevel="0" max="769" min="769" style="16" width="37.43"/>
    <col collapsed="false" customWidth="false" hidden="false" outlineLevel="0" max="1022" min="770" style="16" width="9.86"/>
    <col collapsed="false" customWidth="true" hidden="false" outlineLevel="0" max="1023" min="1023" style="16" width="4.14"/>
  </cols>
  <sheetData>
    <row r="1" customFormat="false" ht="24.75" hidden="false" customHeight="true" outlineLevel="0" collapsed="false">
      <c r="A1" s="17" t="s">
        <v>20</v>
      </c>
    </row>
    <row r="2" customFormat="false" ht="19.5" hidden="false" customHeight="true" outlineLevel="0" collapsed="false">
      <c r="A2" s="18" t="s">
        <v>21</v>
      </c>
    </row>
    <row r="3" customFormat="false" ht="19.5" hidden="false" customHeight="true" outlineLevel="0" collapsed="false">
      <c r="A3" s="19" t="s">
        <v>22</v>
      </c>
    </row>
    <row r="4" customFormat="false" ht="27.75" hidden="false" customHeight="false" outlineLevel="0" collapsed="false">
      <c r="A4" s="19" t="s">
        <v>23</v>
      </c>
    </row>
    <row r="5" customFormat="false" ht="42" hidden="false" customHeight="false" outlineLevel="0" collapsed="false">
      <c r="A5" s="19" t="s">
        <v>24</v>
      </c>
    </row>
    <row r="6" customFormat="false" ht="97.5" hidden="false" customHeight="false" outlineLevel="0" collapsed="false">
      <c r="A6" s="19" t="s">
        <v>25</v>
      </c>
    </row>
    <row r="7" customFormat="false" ht="27.75" hidden="false" customHeight="false" outlineLevel="0" collapsed="false">
      <c r="A7" s="19" t="s">
        <v>26</v>
      </c>
    </row>
    <row r="8" customFormat="false" ht="27.75" hidden="false" customHeight="false" outlineLevel="0" collapsed="false">
      <c r="A8" s="19" t="s">
        <v>27</v>
      </c>
    </row>
    <row r="9" customFormat="false" ht="27.75" hidden="false" customHeight="false" outlineLevel="0" collapsed="false">
      <c r="A9" s="19" t="s">
        <v>28</v>
      </c>
    </row>
    <row r="10" customFormat="false" ht="19.5" hidden="false" customHeight="true" outlineLevel="0" collapsed="false">
      <c r="A10" s="18" t="s">
        <v>29</v>
      </c>
    </row>
    <row r="11" customFormat="false" ht="19.5" hidden="false" customHeight="true" outlineLevel="0" collapsed="false">
      <c r="A11" s="19" t="s">
        <v>30</v>
      </c>
    </row>
    <row r="12" customFormat="false" ht="19.5" hidden="false" customHeight="true" outlineLevel="0" collapsed="false">
      <c r="A12" s="19" t="s">
        <v>31</v>
      </c>
    </row>
    <row r="13" customFormat="false" ht="19.5" hidden="false" customHeight="true" outlineLevel="0" collapsed="false">
      <c r="A13" s="19" t="s">
        <v>32</v>
      </c>
    </row>
    <row r="14" customFormat="false" ht="27.75" hidden="false" customHeight="false" outlineLevel="0" collapsed="false">
      <c r="A14" s="19" t="s">
        <v>33</v>
      </c>
    </row>
    <row r="15" customFormat="false" ht="27.75" hidden="false" customHeight="false" outlineLevel="0" collapsed="false">
      <c r="A15" s="19" t="s">
        <v>34</v>
      </c>
    </row>
    <row r="16" customFormat="false" ht="42" hidden="false" customHeight="false" outlineLevel="0" collapsed="false">
      <c r="A16" s="19" t="s">
        <v>35</v>
      </c>
    </row>
    <row r="17" customFormat="false" ht="19.5" hidden="false" customHeight="true" outlineLevel="0" collapsed="false">
      <c r="A17" s="18" t="s">
        <v>36</v>
      </c>
    </row>
    <row r="18" customFormat="false" ht="42" hidden="false" customHeight="false" outlineLevel="0" collapsed="false">
      <c r="A18" s="19" t="s">
        <v>37</v>
      </c>
    </row>
    <row r="19" customFormat="false" ht="27.75" hidden="false" customHeight="false" outlineLevel="0" collapsed="false">
      <c r="A19" s="19" t="s">
        <v>38</v>
      </c>
    </row>
    <row r="20" customFormat="false" ht="27.75" hidden="false" customHeight="false" outlineLevel="0" collapsed="false">
      <c r="A20" s="19" t="s">
        <v>39</v>
      </c>
    </row>
    <row r="21" customFormat="false" ht="19.5" hidden="false" customHeight="true" outlineLevel="0" collapsed="false">
      <c r="A21" s="19" t="s">
        <v>40</v>
      </c>
    </row>
    <row r="22" customFormat="false" ht="19.5" hidden="false" customHeight="true" outlineLevel="0" collapsed="false">
      <c r="A22" s="18" t="s">
        <v>41</v>
      </c>
    </row>
    <row r="23" customFormat="false" ht="27.75" hidden="false" customHeight="false" outlineLevel="0" collapsed="false">
      <c r="A23" s="19" t="s">
        <v>42</v>
      </c>
    </row>
    <row r="24" customFormat="false" ht="19.5" hidden="false" customHeight="true" outlineLevel="0" collapsed="false">
      <c r="A24" s="19" t="s">
        <v>43</v>
      </c>
    </row>
    <row r="25" customFormat="false" ht="19.5" hidden="false" customHeight="true" outlineLevel="0" collapsed="false">
      <c r="A25" s="19" t="s">
        <v>44</v>
      </c>
    </row>
    <row r="26" customFormat="false" ht="19.5" hidden="false" customHeight="true" outlineLevel="0" collapsed="false">
      <c r="A26" s="19" t="s">
        <v>45</v>
      </c>
    </row>
    <row r="27" customFormat="false" ht="19.5" hidden="false" customHeight="true" outlineLevel="0" collapsed="false">
      <c r="A27" s="18" t="s">
        <v>46</v>
      </c>
    </row>
    <row r="28" customFormat="false" ht="27.75" hidden="false" customHeight="false" outlineLevel="0" collapsed="false">
      <c r="A28" s="19" t="s">
        <v>47</v>
      </c>
    </row>
    <row r="29" customFormat="false" ht="19.5" hidden="false" customHeight="true" outlineLevel="0" collapsed="false">
      <c r="A29" s="18" t="s">
        <v>48</v>
      </c>
    </row>
    <row r="30" customFormat="false" ht="27.75" hidden="false" customHeight="false" outlineLevel="0" collapsed="false">
      <c r="A30" s="19" t="s">
        <v>49</v>
      </c>
    </row>
    <row r="31" customFormat="false" ht="27.75" hidden="false" customHeight="false" outlineLevel="0" collapsed="false">
      <c r="A31" s="19" t="s">
        <v>50</v>
      </c>
    </row>
    <row r="32" customFormat="false" ht="27.75" hidden="false" customHeight="false" outlineLevel="0" collapsed="false">
      <c r="A32" s="19" t="s">
        <v>51</v>
      </c>
    </row>
    <row r="33" customFormat="false" ht="19.5" hidden="false" customHeight="true" outlineLevel="0" collapsed="false">
      <c r="A33" s="18" t="s">
        <v>52</v>
      </c>
    </row>
    <row r="34" customFormat="false" ht="19.5" hidden="false" customHeight="true" outlineLevel="0" collapsed="false">
      <c r="A34" s="19" t="s">
        <v>53</v>
      </c>
    </row>
    <row r="35" customFormat="false" ht="42" hidden="false" customHeight="false" outlineLevel="0" collapsed="false">
      <c r="A35" s="19" t="s">
        <v>54</v>
      </c>
    </row>
    <row r="36" customFormat="false" ht="19.5" hidden="false" customHeight="true" outlineLevel="0" collapsed="false">
      <c r="A36" s="19" t="s">
        <v>55</v>
      </c>
    </row>
    <row r="37" customFormat="false" ht="19.5" hidden="false" customHeight="true" outlineLevel="0" collapsed="false">
      <c r="A37" s="19" t="s">
        <v>56</v>
      </c>
    </row>
    <row r="38" customFormat="false" ht="19.5" hidden="false" customHeight="true" outlineLevel="0" collapsed="false">
      <c r="A38" s="18" t="s">
        <v>57</v>
      </c>
    </row>
    <row r="39" customFormat="false" ht="19.5" hidden="false" customHeight="true" outlineLevel="0" collapsed="false">
      <c r="A39" s="19" t="s">
        <v>58</v>
      </c>
    </row>
    <row r="40" customFormat="false" ht="33.75" hidden="false" customHeight="false" outlineLevel="0" collapsed="false">
      <c r="A40" s="20" t="s">
        <v>59</v>
      </c>
    </row>
    <row r="41" customFormat="false" ht="19.5" hidden="false" customHeight="true" outlineLevel="0" collapsed="false">
      <c r="A41" s="18" t="s">
        <v>60</v>
      </c>
    </row>
    <row r="42" customFormat="false" ht="42" hidden="false" customHeight="false" outlineLevel="0" collapsed="false">
      <c r="A42" s="19" t="s">
        <v>61</v>
      </c>
    </row>
    <row r="43" customFormat="false" ht="19.5" hidden="false" customHeight="true" outlineLevel="0" collapsed="false">
      <c r="A43" s="18" t="s">
        <v>62</v>
      </c>
    </row>
    <row r="44" customFormat="false" ht="27.75" hidden="false" customHeight="false" outlineLevel="0" collapsed="false">
      <c r="A44" s="19" t="s">
        <v>63</v>
      </c>
    </row>
    <row r="45" customFormat="false" ht="19.5" hidden="false" customHeight="true" outlineLevel="0" collapsed="false">
      <c r="A45" s="18" t="s">
        <v>64</v>
      </c>
    </row>
    <row r="46" customFormat="false" ht="27.75" hidden="false" customHeight="false" outlineLevel="0" collapsed="false">
      <c r="A46" s="19" t="s">
        <v>65</v>
      </c>
    </row>
    <row r="47" customFormat="false" ht="19.5" hidden="false" customHeight="true" outlineLevel="0" collapsed="false">
      <c r="A47" s="19" t="s">
        <v>66</v>
      </c>
    </row>
    <row r="48" customFormat="false" ht="19.5" hidden="false" customHeight="true" outlineLevel="0" collapsed="false">
      <c r="A48" s="18" t="s">
        <v>67</v>
      </c>
    </row>
    <row r="49" customFormat="false" ht="19.5" hidden="false" customHeight="true" outlineLevel="0" collapsed="false">
      <c r="A49" s="19" t="s">
        <v>68</v>
      </c>
    </row>
    <row r="50" customFormat="false" ht="27.75" hidden="false" customHeight="false" outlineLevel="0" collapsed="false">
      <c r="A50" s="19" t="s">
        <v>69</v>
      </c>
    </row>
    <row r="51" customFormat="false" ht="42" hidden="false" customHeight="false" outlineLevel="0" collapsed="false">
      <c r="A51" s="19" t="s">
        <v>70</v>
      </c>
    </row>
    <row r="52" customFormat="false" ht="16.5" hidden="false" customHeight="false" outlineLevel="0" collapsed="false">
      <c r="A52" s="20" t="s">
        <v>71</v>
      </c>
    </row>
    <row r="53" customFormat="false" ht="42" hidden="false" customHeight="false" outlineLevel="0" collapsed="false">
      <c r="A53" s="19" t="s">
        <v>72</v>
      </c>
    </row>
    <row r="54" customFormat="false" ht="27.75" hidden="false" customHeight="false" outlineLevel="0" collapsed="false">
      <c r="A54" s="19" t="s">
        <v>73</v>
      </c>
    </row>
    <row r="55" customFormat="false" ht="19.5" hidden="false" customHeight="true" outlineLevel="0" collapsed="false">
      <c r="A55" s="19" t="s">
        <v>74</v>
      </c>
    </row>
    <row r="56" customFormat="false" ht="42" hidden="false" customHeight="false" outlineLevel="0" collapsed="false">
      <c r="A56" s="21" t="s">
        <v>75</v>
      </c>
    </row>
    <row r="57" customFormat="false" ht="27.75" hidden="false" customHeight="false" outlineLevel="0" collapsed="false">
      <c r="A57" s="21" t="s">
        <v>76</v>
      </c>
    </row>
    <row r="58" customFormat="false" ht="27.75" hidden="false" customHeight="false" outlineLevel="0" collapsed="false">
      <c r="A58" s="21" t="s">
        <v>77</v>
      </c>
    </row>
    <row r="59" customFormat="false" ht="27.75" hidden="false" customHeight="false" outlineLevel="0" collapsed="false">
      <c r="A59" s="21" t="s">
        <v>78</v>
      </c>
    </row>
    <row r="60" customFormat="false" ht="27.75" hidden="false" customHeight="false" outlineLevel="0" collapsed="false">
      <c r="A60" s="21" t="s">
        <v>79</v>
      </c>
    </row>
    <row r="61" customFormat="false" ht="42" hidden="false" customHeight="false" outlineLevel="0" collapsed="false">
      <c r="A61" s="21" t="s">
        <v>80</v>
      </c>
    </row>
    <row r="62" customFormat="false" ht="19.5" hidden="false" customHeight="true" outlineLevel="0" collapsed="false">
      <c r="A62" s="18" t="s">
        <v>81</v>
      </c>
    </row>
    <row r="63" customFormat="false" ht="19.5" hidden="false" customHeight="true" outlineLevel="0" collapsed="false">
      <c r="A63" s="19" t="s">
        <v>82</v>
      </c>
    </row>
    <row r="64" customFormat="false" ht="19.5" hidden="false" customHeight="true" outlineLevel="0" collapsed="false">
      <c r="A64" s="19" t="s">
        <v>83</v>
      </c>
    </row>
    <row r="65" customFormat="false" ht="27.75" hidden="false" customHeight="false" outlineLevel="0" collapsed="false">
      <c r="A65" s="19" t="s">
        <v>84</v>
      </c>
    </row>
    <row r="66" customFormat="false" ht="42" hidden="false" customHeight="false" outlineLevel="0" collapsed="false">
      <c r="A66" s="19" t="s">
        <v>85</v>
      </c>
    </row>
    <row r="67" customFormat="false" ht="19.5" hidden="false" customHeight="true" outlineLevel="0" collapsed="false">
      <c r="A67" s="18" t="s">
        <v>86</v>
      </c>
    </row>
    <row r="68" customFormat="false" ht="19.5" hidden="false" customHeight="true" outlineLevel="0" collapsed="false">
      <c r="A68" s="19" t="s">
        <v>87</v>
      </c>
    </row>
    <row r="69" customFormat="false" ht="27.75" hidden="false" customHeight="false" outlineLevel="0" collapsed="false">
      <c r="A69" s="19" t="s">
        <v>88</v>
      </c>
    </row>
    <row r="70" customFormat="false" ht="19.5" hidden="false" customHeight="true" outlineLevel="0" collapsed="false">
      <c r="A70" s="19" t="s">
        <v>89</v>
      </c>
    </row>
    <row r="71" customFormat="false" ht="19.5" hidden="false" customHeight="true" outlineLevel="0" collapsed="false">
      <c r="A71" s="19" t="s">
        <v>90</v>
      </c>
    </row>
    <row r="72" customFormat="false" ht="19.5" hidden="false" customHeight="true" outlineLevel="0" collapsed="false">
      <c r="A72" s="18" t="s">
        <v>91</v>
      </c>
    </row>
    <row r="73" customFormat="false" ht="27.75" hidden="false" customHeight="false" outlineLevel="0" collapsed="false">
      <c r="A73" s="19" t="s">
        <v>92</v>
      </c>
    </row>
    <row r="74" customFormat="false" ht="19.5" hidden="false" customHeight="true" outlineLevel="0" collapsed="false">
      <c r="A74" s="19" t="s">
        <v>93</v>
      </c>
    </row>
    <row r="75" customFormat="false" ht="27.75" hidden="false" customHeight="false" outlineLevel="0" collapsed="false">
      <c r="A75" s="19" t="s">
        <v>94</v>
      </c>
    </row>
    <row r="76" customFormat="false" ht="19.5" hidden="false" customHeight="true" outlineLevel="0" collapsed="false">
      <c r="A76" s="18" t="s">
        <v>95</v>
      </c>
    </row>
    <row r="77" customFormat="false" ht="19.5" hidden="false" customHeight="true" outlineLevel="0" collapsed="false">
      <c r="A77" s="19" t="s">
        <v>96</v>
      </c>
    </row>
    <row r="78" customFormat="false" ht="27.75" hidden="false" customHeight="false" outlineLevel="0" collapsed="false">
      <c r="A78" s="19" t="s">
        <v>97</v>
      </c>
    </row>
    <row r="79" customFormat="false" ht="42" hidden="false" customHeight="false" outlineLevel="0" collapsed="false">
      <c r="A79" s="19" t="s">
        <v>98</v>
      </c>
    </row>
    <row r="80" customFormat="false" ht="42" hidden="false" customHeight="false" outlineLevel="0" collapsed="false">
      <c r="A80" s="19" t="s">
        <v>99</v>
      </c>
    </row>
    <row r="81" customFormat="false" ht="19.5" hidden="false" customHeight="true" outlineLevel="0" collapsed="false">
      <c r="A81" s="18" t="s">
        <v>100</v>
      </c>
    </row>
    <row r="82" customFormat="false" ht="27.75" hidden="false" customHeight="false" outlineLevel="0" collapsed="false">
      <c r="A82" s="19" t="s">
        <v>101</v>
      </c>
    </row>
    <row r="83" customFormat="false" ht="27.75" hidden="false" customHeight="false" outlineLevel="0" collapsed="false">
      <c r="A83" s="19" t="s">
        <v>102</v>
      </c>
    </row>
    <row r="84" customFormat="false" ht="27.75" hidden="false" customHeight="false" outlineLevel="0" collapsed="false">
      <c r="A84" s="19" t="s">
        <v>103</v>
      </c>
    </row>
    <row r="85" customFormat="false" ht="19.5" hidden="false" customHeight="true" outlineLevel="0" collapsed="false">
      <c r="A85" s="18" t="s">
        <v>104</v>
      </c>
    </row>
    <row r="86" customFormat="false" ht="19.5" hidden="false" customHeight="true" outlineLevel="0" collapsed="false">
      <c r="A86" s="19" t="s">
        <v>105</v>
      </c>
    </row>
    <row r="87" customFormat="false" ht="19.5" hidden="false" customHeight="true" outlineLevel="0" collapsed="false">
      <c r="A87" s="18" t="s">
        <v>106</v>
      </c>
    </row>
    <row r="88" customFormat="false" ht="24.75" hidden="false" customHeight="true" outlineLevel="0" collapsed="false">
      <c r="A88" s="19" t="s">
        <v>107</v>
      </c>
    </row>
    <row r="89" customFormat="false" ht="27.75" hidden="false" customHeight="false" outlineLevel="0" collapsed="false">
      <c r="A89" s="19" t="s">
        <v>108</v>
      </c>
    </row>
    <row r="90" customFormat="false" ht="27.75" hidden="false" customHeight="false" outlineLevel="0" collapsed="false">
      <c r="A90" s="19" t="s">
        <v>109</v>
      </c>
    </row>
    <row r="91" customFormat="false" ht="24.75" hidden="false" customHeight="true" outlineLevel="0" collapsed="false">
      <c r="A91" s="19" t="s">
        <v>110</v>
      </c>
    </row>
    <row r="92" customFormat="false" ht="24.75" hidden="false" customHeight="true" outlineLevel="0" collapsed="false">
      <c r="A92" s="19" t="s">
        <v>111</v>
      </c>
    </row>
    <row r="93" customFormat="false" ht="24.75" hidden="false" customHeight="true" outlineLevel="0" collapsed="false">
      <c r="A93" s="19" t="s">
        <v>112</v>
      </c>
    </row>
    <row r="94" customFormat="false" ht="24.75" hidden="false" customHeight="true" outlineLevel="0" collapsed="false">
      <c r="A94" s="19" t="s">
        <v>113</v>
      </c>
    </row>
    <row r="95" customFormat="false" ht="24.75" hidden="false" customHeight="true" outlineLevel="0" collapsed="false">
      <c r="A95" s="19" t="s">
        <v>114</v>
      </c>
    </row>
    <row r="96" customFormat="false" ht="24.75" hidden="false" customHeight="true" outlineLevel="0" collapsed="false">
      <c r="A96" s="19" t="s">
        <v>115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328</v>
      </c>
    </row>
    <row r="12" customFormat="false" ht="15.75" hidden="false" customHeight="false" outlineLevel="0" collapsed="false">
      <c r="A12" s="44" t="s">
        <v>329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4067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330</v>
      </c>
    </row>
    <row r="12" customFormat="false" ht="15.75" hidden="false" customHeight="false" outlineLevel="0" collapsed="false">
      <c r="A12" s="44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331</v>
      </c>
    </row>
    <row r="12" customFormat="false" ht="15.75" hidden="false" customHeight="false" outlineLevel="0" collapsed="false">
      <c r="A12" s="44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332</v>
      </c>
    </row>
    <row r="12" customFormat="false" ht="15.75" hidden="false" customHeight="false" outlineLevel="0" collapsed="false">
      <c r="A12" s="44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333</v>
      </c>
    </row>
    <row r="12" customFormat="false" ht="15.75" hidden="false" customHeight="false" outlineLevel="0" collapsed="false">
      <c r="A12" s="44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334</v>
      </c>
    </row>
    <row r="12" customFormat="false" ht="15.75" hidden="false" customHeight="false" outlineLevel="0" collapsed="false">
      <c r="A12" s="44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44" t="s">
        <v>335</v>
      </c>
      <c r="C4" s="124"/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true"/>
  </sheetPr>
  <dimension ref="A1:L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0.71484375" defaultRowHeight="15.75" zeroHeight="false" outlineLevelRow="0" outlineLevelCol="0"/>
  <cols>
    <col collapsed="false" customWidth="true" hidden="false" outlineLevel="0" max="2" min="1" style="126" width="16.86"/>
    <col collapsed="false" customWidth="true" hidden="false" outlineLevel="0" max="3" min="3" style="127" width="14.14"/>
    <col collapsed="false" customWidth="false" hidden="false" outlineLevel="0" max="4" min="4" style="127" width="10.72"/>
    <col collapsed="false" customWidth="true" hidden="false" outlineLevel="0" max="5" min="5" style="127" width="10.29"/>
    <col collapsed="false" customWidth="true" hidden="false" outlineLevel="0" max="6" min="6" style="127" width="12.28"/>
    <col collapsed="false" customWidth="true" hidden="false" outlineLevel="0" max="7" min="7" style="127" width="17.28"/>
    <col collapsed="false" customWidth="true" hidden="false" outlineLevel="0" max="8" min="8" style="127" width="21.29"/>
    <col collapsed="false" customWidth="true" hidden="false" outlineLevel="0" max="9" min="9" style="127" width="12.28"/>
    <col collapsed="false" customWidth="true" hidden="false" outlineLevel="0" max="10" min="10" style="127" width="19.86"/>
    <col collapsed="false" customWidth="true" hidden="false" outlineLevel="0" max="11" min="11" style="127" width="27.72"/>
    <col collapsed="false" customWidth="true" hidden="false" outlineLevel="0" max="12" min="12" style="127" width="12.28"/>
    <col collapsed="false" customWidth="false" hidden="false" outlineLevel="0" max="1023" min="13" style="126" width="10.72"/>
  </cols>
  <sheetData>
    <row r="1" customFormat="false" ht="15.75" hidden="false" customHeight="false" outlineLevel="0" collapsed="false">
      <c r="A1" s="28" t="str">
        <f aca="false">'Úvod 504'!B2</f>
        <v>doplnit na listu úvod</v>
      </c>
    </row>
    <row r="2" customFormat="false" ht="15.75" hidden="false" customHeight="false" outlineLevel="0" collapsed="false">
      <c r="A2" s="28" t="str">
        <f aca="false">"IČ: " &amp; 'Úvod 504'!B3</f>
        <v>IČ: doplnit na listu úvod</v>
      </c>
      <c r="B2" s="128"/>
      <c r="C2" s="129"/>
    </row>
    <row r="3" customFormat="false" ht="15.75" hidden="false" customHeight="false" outlineLevel="0" collapsed="false">
      <c r="A3" s="28"/>
      <c r="B3" s="128"/>
      <c r="C3" s="129"/>
    </row>
    <row r="4" customFormat="false" ht="15.75" hidden="false" customHeight="false" outlineLevel="0" collapsed="false">
      <c r="A4" s="130" t="s">
        <v>336</v>
      </c>
      <c r="B4" s="128"/>
      <c r="C4" s="131" t="s">
        <v>337</v>
      </c>
      <c r="E4" s="132" t="n">
        <f aca="false">'Úvod 504'!B5</f>
        <v>45291</v>
      </c>
    </row>
    <row r="5" customFormat="false" ht="9.75" hidden="false" customHeight="true" outlineLevel="0" collapsed="false"/>
    <row r="6" s="137" customFormat="true" ht="40.5" hidden="false" customHeight="true" outlineLevel="0" collapsed="false">
      <c r="A6" s="133" t="s">
        <v>338</v>
      </c>
      <c r="B6" s="133" t="s">
        <v>339</v>
      </c>
      <c r="C6" s="134" t="s">
        <v>340</v>
      </c>
      <c r="D6" s="135" t="s">
        <v>341</v>
      </c>
      <c r="E6" s="135" t="s">
        <v>342</v>
      </c>
      <c r="F6" s="135" t="s">
        <v>343</v>
      </c>
      <c r="G6" s="135" t="s">
        <v>344</v>
      </c>
      <c r="H6" s="135" t="s">
        <v>345</v>
      </c>
      <c r="I6" s="135" t="s">
        <v>346</v>
      </c>
      <c r="J6" s="135" t="s">
        <v>347</v>
      </c>
      <c r="K6" s="135" t="s">
        <v>348</v>
      </c>
      <c r="L6" s="136"/>
    </row>
    <row r="7" customFormat="false" ht="19.5" hidden="false" customHeight="true" outlineLevel="0" collapsed="false">
      <c r="A7" s="138" t="s">
        <v>349</v>
      </c>
      <c r="B7" s="138" t="s">
        <v>350</v>
      </c>
      <c r="C7" s="139" t="n">
        <v>15000</v>
      </c>
      <c r="D7" s="140" t="n">
        <v>45108</v>
      </c>
      <c r="E7" s="140" t="n">
        <v>45473</v>
      </c>
      <c r="F7" s="141" t="n">
        <f aca="false">IF(D7=0,0,E7-D7+1)</f>
        <v>366</v>
      </c>
      <c r="G7" s="141" t="n">
        <f aca="false">IF(F7=0,0,IF(($E$4-D7&lt;0),0,$E$4-D7+1))</f>
        <v>184</v>
      </c>
      <c r="H7" s="141" t="n">
        <f aca="false">IF(F7=0,0,IF(($E$4-D7)&lt;0,E7-D7+1,E7-$E$4))</f>
        <v>182</v>
      </c>
      <c r="I7" s="142" t="n">
        <f aca="false">IF(F7=0,0,C7/F7)</f>
        <v>40.9836065573771</v>
      </c>
      <c r="J7" s="143" t="n">
        <f aca="false">+C7-K7</f>
        <v>7459</v>
      </c>
      <c r="K7" s="144" t="n">
        <f aca="false">ROUND(G7*I7,0)</f>
        <v>7541</v>
      </c>
    </row>
    <row r="8" customFormat="false" ht="19.5" hidden="false" customHeight="true" outlineLevel="0" collapsed="false">
      <c r="A8" s="138"/>
      <c r="B8" s="145"/>
      <c r="C8" s="139"/>
      <c r="D8" s="140"/>
      <c r="E8" s="140"/>
      <c r="F8" s="141" t="n">
        <f aca="false">IF(D8=0,0,E8-D8+1)</f>
        <v>0</v>
      </c>
      <c r="G8" s="141" t="n">
        <f aca="false">IF(F8=0,0,IF(($E$4-D8&lt;0),0,$E$4-D8+1))</f>
        <v>0</v>
      </c>
      <c r="H8" s="141" t="n">
        <f aca="false">IF(F8=0,0,IF(($E$4-D8)&lt;0,E8-D8+1,E8-$E$4))</f>
        <v>0</v>
      </c>
      <c r="I8" s="142" t="n">
        <f aca="false">IF(F8=0,0,C8/F8)</f>
        <v>0</v>
      </c>
      <c r="J8" s="143" t="n">
        <f aca="false">+C8-K8</f>
        <v>0</v>
      </c>
      <c r="K8" s="144" t="n">
        <f aca="false">ROUND(G8*I8,0)</f>
        <v>0</v>
      </c>
    </row>
    <row r="9" customFormat="false" ht="19.5" hidden="false" customHeight="true" outlineLevel="0" collapsed="false">
      <c r="A9" s="138"/>
      <c r="B9" s="145"/>
      <c r="C9" s="139"/>
      <c r="D9" s="140"/>
      <c r="E9" s="140"/>
      <c r="F9" s="141" t="n">
        <f aca="false">IF(D9=0,0,E9-D9+1)</f>
        <v>0</v>
      </c>
      <c r="G9" s="141" t="n">
        <f aca="false">IF(F9=0,0,IF(($E$4-D9&lt;0),0,$E$4-D9+1))</f>
        <v>0</v>
      </c>
      <c r="H9" s="141" t="n">
        <f aca="false">IF(F9=0,0,IF(($E$4-D9)&lt;0,E9-D9+1,E9-$E$4))</f>
        <v>0</v>
      </c>
      <c r="I9" s="142" t="n">
        <f aca="false">IF(F9=0,0,C9/F9)</f>
        <v>0</v>
      </c>
      <c r="J9" s="143" t="n">
        <f aca="false">+C9-K9</f>
        <v>0</v>
      </c>
      <c r="K9" s="144" t="n">
        <f aca="false">ROUND(G9*I9,0)</f>
        <v>0</v>
      </c>
    </row>
    <row r="10" customFormat="false" ht="19.5" hidden="false" customHeight="true" outlineLevel="0" collapsed="false">
      <c r="A10" s="138"/>
      <c r="B10" s="145"/>
      <c r="C10" s="139"/>
      <c r="D10" s="140"/>
      <c r="E10" s="140"/>
      <c r="F10" s="141" t="n">
        <f aca="false">IF(D10=0,0,E10-D10+1)</f>
        <v>0</v>
      </c>
      <c r="G10" s="141" t="n">
        <f aca="false">IF(F10=0,0,IF(($E$4-D10&lt;0),0,$E$4-D10+1))</f>
        <v>0</v>
      </c>
      <c r="H10" s="141" t="n">
        <f aca="false">IF(F10=0,0,IF(($E$4-D10)&lt;0,E10-D10+1,E10-$E$4))</f>
        <v>0</v>
      </c>
      <c r="I10" s="142" t="n">
        <f aca="false">IF(F10=0,0,C10/F10)</f>
        <v>0</v>
      </c>
      <c r="J10" s="143" t="n">
        <f aca="false">+C10-K10</f>
        <v>0</v>
      </c>
      <c r="K10" s="144" t="n">
        <f aca="false">ROUND(G10*I10,0)</f>
        <v>0</v>
      </c>
    </row>
    <row r="11" customFormat="false" ht="19.5" hidden="false" customHeight="true" outlineLevel="0" collapsed="false">
      <c r="A11" s="138"/>
      <c r="B11" s="145"/>
      <c r="C11" s="139"/>
      <c r="D11" s="140"/>
      <c r="E11" s="140"/>
      <c r="F11" s="141" t="n">
        <f aca="false">IF(D11=0,0,E11-D11+1)</f>
        <v>0</v>
      </c>
      <c r="G11" s="141" t="n">
        <f aca="false">IF(F11=0,0,IF(($E$4-D11&lt;0),0,$E$4-D11+1))</f>
        <v>0</v>
      </c>
      <c r="H11" s="141" t="n">
        <f aca="false">IF(F11=0,0,IF(($E$4-D11)&lt;0,E11-D11+1,E11-$E$4))</f>
        <v>0</v>
      </c>
      <c r="I11" s="142" t="n">
        <f aca="false">IF(F11=0,0,C11/F11)</f>
        <v>0</v>
      </c>
      <c r="J11" s="143" t="n">
        <f aca="false">+C11-K11</f>
        <v>0</v>
      </c>
      <c r="K11" s="144" t="n">
        <f aca="false">ROUND(G11*I11,0)</f>
        <v>0</v>
      </c>
    </row>
    <row r="12" customFormat="false" ht="19.5" hidden="false" customHeight="true" outlineLevel="0" collapsed="false">
      <c r="A12" s="138"/>
      <c r="B12" s="145"/>
      <c r="C12" s="139"/>
      <c r="D12" s="140"/>
      <c r="E12" s="140"/>
      <c r="F12" s="141" t="n">
        <f aca="false">IF(D12=0,0,E12-D12+1)</f>
        <v>0</v>
      </c>
      <c r="G12" s="141" t="n">
        <f aca="false">IF(F12=0,0,IF(($E$4-D12&lt;0),0,$E$4-D12+1))</f>
        <v>0</v>
      </c>
      <c r="H12" s="141" t="n">
        <f aca="false">IF(F12=0,0,IF(($E$4-D12)&lt;0,E12-D12+1,E12-$E$4))</f>
        <v>0</v>
      </c>
      <c r="I12" s="142" t="n">
        <f aca="false">IF(F12=0,0,C12/F12)</f>
        <v>0</v>
      </c>
      <c r="J12" s="143" t="n">
        <f aca="false">+C12-K12</f>
        <v>0</v>
      </c>
      <c r="K12" s="144" t="n">
        <f aca="false">ROUND(G12*I12,0)</f>
        <v>0</v>
      </c>
    </row>
    <row r="13" customFormat="false" ht="19.5" hidden="false" customHeight="true" outlineLevel="0" collapsed="false">
      <c r="A13" s="138"/>
      <c r="B13" s="145"/>
      <c r="C13" s="139"/>
      <c r="D13" s="140"/>
      <c r="E13" s="140"/>
      <c r="F13" s="141" t="n">
        <f aca="false">IF(D13=0,0,E13-D13+1)</f>
        <v>0</v>
      </c>
      <c r="G13" s="141" t="n">
        <f aca="false">IF(F13=0,0,IF(($E$4-D13&lt;0),0,$E$4-D13+1))</f>
        <v>0</v>
      </c>
      <c r="H13" s="141" t="n">
        <f aca="false">IF(F13=0,0,IF(($E$4-D13)&lt;0,E13-D13+1,E13-$E$4))</f>
        <v>0</v>
      </c>
      <c r="I13" s="142" t="n">
        <f aca="false">IF(F13=0,0,C13/F13)</f>
        <v>0</v>
      </c>
      <c r="J13" s="143" t="n">
        <f aca="false">+C13-K13</f>
        <v>0</v>
      </c>
      <c r="K13" s="144" t="n">
        <f aca="false">ROUND(G13*I13,0)</f>
        <v>0</v>
      </c>
    </row>
    <row r="14" customFormat="false" ht="19.5" hidden="false" customHeight="true" outlineLevel="0" collapsed="false">
      <c r="A14" s="138"/>
      <c r="B14" s="145"/>
      <c r="C14" s="139"/>
      <c r="D14" s="140"/>
      <c r="E14" s="140"/>
      <c r="F14" s="141" t="n">
        <f aca="false">IF(D14=0,0,E14-D14+1)</f>
        <v>0</v>
      </c>
      <c r="G14" s="141" t="n">
        <f aca="false">IF(F14=0,0,IF(($E$4-D14&lt;0),0,$E$4-D14+1))</f>
        <v>0</v>
      </c>
      <c r="H14" s="141" t="n">
        <f aca="false">IF(F14=0,0,IF(($E$4-D14)&lt;0,E14-D14+1,E14-$E$4))</f>
        <v>0</v>
      </c>
      <c r="I14" s="142" t="n">
        <f aca="false">IF(F14=0,0,C14/F14)</f>
        <v>0</v>
      </c>
      <c r="J14" s="143" t="n">
        <f aca="false">+C14-K14</f>
        <v>0</v>
      </c>
      <c r="K14" s="144" t="n">
        <f aca="false">ROUND(G14*I14,0)</f>
        <v>0</v>
      </c>
    </row>
    <row r="15" customFormat="false" ht="19.5" hidden="false" customHeight="true" outlineLevel="0" collapsed="false">
      <c r="A15" s="138"/>
      <c r="B15" s="145"/>
      <c r="C15" s="139"/>
      <c r="D15" s="140"/>
      <c r="E15" s="140"/>
      <c r="F15" s="141" t="n">
        <f aca="false">IF(D15=0,0,E15-D15+1)</f>
        <v>0</v>
      </c>
      <c r="G15" s="141" t="n">
        <f aca="false">IF(F15=0,0,IF(($E$4-D15&lt;0),0,$E$4-D15+1))</f>
        <v>0</v>
      </c>
      <c r="H15" s="141" t="n">
        <f aca="false">IF(F15=0,0,IF(($E$4-D15)&lt;0,E15-D15+1,E15-$E$4))</f>
        <v>0</v>
      </c>
      <c r="I15" s="142" t="n">
        <f aca="false">IF(F15=0,0,C15/F15)</f>
        <v>0</v>
      </c>
      <c r="J15" s="143" t="n">
        <f aca="false">+C15-K15</f>
        <v>0</v>
      </c>
      <c r="K15" s="144" t="n">
        <f aca="false">ROUND(G15*I15,0)</f>
        <v>0</v>
      </c>
    </row>
    <row r="16" customFormat="false" ht="19.5" hidden="false" customHeight="true" outlineLevel="0" collapsed="false">
      <c r="A16" s="138"/>
      <c r="B16" s="145"/>
      <c r="C16" s="139"/>
      <c r="D16" s="140"/>
      <c r="E16" s="140"/>
      <c r="F16" s="141" t="n">
        <f aca="false">IF(D16=0,0,E16-D16+1)</f>
        <v>0</v>
      </c>
      <c r="G16" s="141" t="n">
        <f aca="false">IF(F16=0,0,IF(($E$4-D16&lt;0),0,$E$4-D16+1))</f>
        <v>0</v>
      </c>
      <c r="H16" s="141" t="n">
        <f aca="false">IF(F16=0,0,IF(($E$4-D16)&lt;0,E16-D16+1,E16-$E$4))</f>
        <v>0</v>
      </c>
      <c r="I16" s="142" t="n">
        <f aca="false">IF(F16=0,0,C16/F16)</f>
        <v>0</v>
      </c>
      <c r="J16" s="143" t="n">
        <f aca="false">+C16-K16</f>
        <v>0</v>
      </c>
      <c r="K16" s="144" t="n">
        <f aca="false">ROUND(G16*I16,0)</f>
        <v>0</v>
      </c>
    </row>
    <row r="17" customFormat="false" ht="19.5" hidden="false" customHeight="true" outlineLevel="0" collapsed="false">
      <c r="A17" s="138"/>
      <c r="B17" s="145"/>
      <c r="C17" s="139"/>
      <c r="D17" s="140"/>
      <c r="E17" s="140"/>
      <c r="F17" s="141" t="n">
        <f aca="false">IF(D17=0,0,E17-D17+1)</f>
        <v>0</v>
      </c>
      <c r="G17" s="141" t="n">
        <f aca="false">IF(F17=0,0,IF(($E$4-D17&lt;0),0,$E$4-D17+1))</f>
        <v>0</v>
      </c>
      <c r="H17" s="141" t="n">
        <f aca="false">IF(F17=0,0,IF(($E$4-D17)&lt;0,E17-D17+1,E17-$E$4))</f>
        <v>0</v>
      </c>
      <c r="I17" s="142" t="n">
        <f aca="false">IF(F17=0,0,C17/F17)</f>
        <v>0</v>
      </c>
      <c r="J17" s="143" t="n">
        <f aca="false">+C17-K17</f>
        <v>0</v>
      </c>
      <c r="K17" s="144" t="n">
        <f aca="false">ROUND(G17*I17,0)</f>
        <v>0</v>
      </c>
    </row>
    <row r="18" customFormat="false" ht="19.5" hidden="false" customHeight="true" outlineLevel="0" collapsed="false">
      <c r="A18" s="138"/>
      <c r="B18" s="145"/>
      <c r="C18" s="139"/>
      <c r="D18" s="140"/>
      <c r="E18" s="140"/>
      <c r="F18" s="141" t="n">
        <f aca="false">IF(D18=0,0,E18-D18+1)</f>
        <v>0</v>
      </c>
      <c r="G18" s="141" t="n">
        <f aca="false">IF(F18=0,0,IF(($E$4-D18&lt;0),0,$E$4-D18+1))</f>
        <v>0</v>
      </c>
      <c r="H18" s="141" t="n">
        <f aca="false">IF(F18=0,0,IF(($E$4-D18)&lt;0,E18-D18+1,E18-$E$4))</f>
        <v>0</v>
      </c>
      <c r="I18" s="142" t="n">
        <f aca="false">IF(F18=0,0,C18/F18)</f>
        <v>0</v>
      </c>
      <c r="J18" s="143" t="n">
        <f aca="false">+C18-K18</f>
        <v>0</v>
      </c>
      <c r="K18" s="144" t="n">
        <f aca="false">ROUND(G18*I18,0)</f>
        <v>0</v>
      </c>
    </row>
    <row r="19" customFormat="false" ht="19.5" hidden="false" customHeight="true" outlineLevel="0" collapsed="false">
      <c r="A19" s="138"/>
      <c r="B19" s="145"/>
      <c r="C19" s="139"/>
      <c r="D19" s="140"/>
      <c r="E19" s="140"/>
      <c r="F19" s="141" t="n">
        <f aca="false">IF(D19=0,0,E19-D19+1)</f>
        <v>0</v>
      </c>
      <c r="G19" s="141" t="n">
        <f aca="false">IF(F19=0,0,IF(($E$4-D19&lt;0),0,$E$4-D19+1))</f>
        <v>0</v>
      </c>
      <c r="H19" s="141" t="n">
        <f aca="false">IF(F19=0,0,IF(($E$4-D19)&lt;0,E19-D19+1,E19-$E$4))</f>
        <v>0</v>
      </c>
      <c r="I19" s="142" t="n">
        <f aca="false">IF(F19=0,0,C19/F19)</f>
        <v>0</v>
      </c>
      <c r="J19" s="143" t="n">
        <f aca="false">+C19-K19</f>
        <v>0</v>
      </c>
      <c r="K19" s="144" t="n">
        <f aca="false">ROUND(G19*I19,0)</f>
        <v>0</v>
      </c>
    </row>
    <row r="20" customFormat="false" ht="19.5" hidden="false" customHeight="true" outlineLevel="0" collapsed="false">
      <c r="A20" s="138"/>
      <c r="B20" s="145"/>
      <c r="C20" s="139"/>
      <c r="D20" s="140"/>
      <c r="E20" s="140"/>
      <c r="F20" s="141" t="n">
        <f aca="false">IF(D20=0,0,E20-D20+1)</f>
        <v>0</v>
      </c>
      <c r="G20" s="141" t="n">
        <f aca="false">IF(F20=0,0,IF(($E$4-D20&lt;0),0,$E$4-D20+1))</f>
        <v>0</v>
      </c>
      <c r="H20" s="141" t="n">
        <f aca="false">IF(F20=0,0,IF(($E$4-D20)&lt;0,E20-D20+1,E20-$E$4))</f>
        <v>0</v>
      </c>
      <c r="I20" s="142" t="n">
        <f aca="false">IF(F20=0,0,C20/F20)</f>
        <v>0</v>
      </c>
      <c r="J20" s="143" t="n">
        <f aca="false">+C20-K20</f>
        <v>0</v>
      </c>
      <c r="K20" s="144" t="n">
        <f aca="false">ROUND(G20*I20,0)</f>
        <v>0</v>
      </c>
    </row>
    <row r="21" customFormat="false" ht="19.5" hidden="false" customHeight="true" outlineLevel="0" collapsed="false">
      <c r="A21" s="138"/>
      <c r="B21" s="145"/>
      <c r="C21" s="139"/>
      <c r="D21" s="140"/>
      <c r="E21" s="140"/>
      <c r="F21" s="141" t="n">
        <f aca="false">IF(D21=0,0,E21-D21+1)</f>
        <v>0</v>
      </c>
      <c r="G21" s="141" t="n">
        <f aca="false">IF(F21=0,0,IF(($E$4-D21&lt;0),0,$E$4-D21+1))</f>
        <v>0</v>
      </c>
      <c r="H21" s="141" t="n">
        <f aca="false">IF(F21=0,0,IF(($E$4-D21)&lt;0,E21-D21+1,E21-$E$4))</f>
        <v>0</v>
      </c>
      <c r="I21" s="142" t="n">
        <f aca="false">IF(F21=0,0,C21/F21)</f>
        <v>0</v>
      </c>
      <c r="J21" s="143" t="n">
        <f aca="false">+C21-K21</f>
        <v>0</v>
      </c>
      <c r="K21" s="144" t="n">
        <f aca="false">ROUND(G21*I21,0)</f>
        <v>0</v>
      </c>
    </row>
    <row r="22" customFormat="false" ht="19.5" hidden="false" customHeight="true" outlineLevel="0" collapsed="false">
      <c r="A22" s="138"/>
      <c r="B22" s="145"/>
      <c r="C22" s="139"/>
      <c r="D22" s="140"/>
      <c r="E22" s="140"/>
      <c r="F22" s="141" t="n">
        <f aca="false">IF(D22=0,0,E22-D22+1)</f>
        <v>0</v>
      </c>
      <c r="G22" s="141" t="n">
        <f aca="false">IF(F22=0,0,IF(($E$4-D22&lt;0),0,$E$4-D22+1))</f>
        <v>0</v>
      </c>
      <c r="H22" s="141" t="n">
        <f aca="false">IF(F22=0,0,IF(($E$4-D22)&lt;0,E22-D22+1,E22-$E$4))</f>
        <v>0</v>
      </c>
      <c r="I22" s="142" t="n">
        <f aca="false">IF(F22=0,0,C22/F22)</f>
        <v>0</v>
      </c>
      <c r="J22" s="143" t="n">
        <f aca="false">+C22-K22</f>
        <v>0</v>
      </c>
      <c r="K22" s="144" t="n">
        <f aca="false">ROUND(G22*I22,0)</f>
        <v>0</v>
      </c>
    </row>
    <row r="23" customFormat="false" ht="19.5" hidden="false" customHeight="true" outlineLevel="0" collapsed="false">
      <c r="A23" s="146" t="s">
        <v>300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9" t="n">
        <f aca="false">SUM(K7:K22)</f>
        <v>7541</v>
      </c>
    </row>
  </sheetData>
  <printOptions headings="false" gridLines="false" gridLinesSet="true" horizontalCentered="tru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351</v>
      </c>
      <c r="C4" s="124"/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352</v>
      </c>
      <c r="C4" s="124"/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4067"/>
    <pageSetUpPr fitToPage="true"/>
  </sheetPr>
  <dimension ref="A1:O5"/>
  <sheetViews>
    <sheetView showFormulas="false" showGridLines="true" showRowColHeaders="true" showZeros="true" rightToLeft="false" tabSelected="false" showOutlineSymbols="true" defaultGridColor="true" view="normal" topLeftCell="A1" colorId="64" zoomScale="106" zoomScaleNormal="106" zoomScalePageLayoutView="100" workbookViewId="0">
      <selection pane="topLeft" activeCell="N7" activeCellId="0" sqref="N7"/>
    </sheetView>
  </sheetViews>
  <sheetFormatPr defaultColWidth="10.71484375" defaultRowHeight="15.75" zeroHeight="false" outlineLevelRow="0" outlineLevelCol="0"/>
  <cols>
    <col collapsed="false" customWidth="false" hidden="false" outlineLevel="0" max="1024" min="1" style="1" width="10.72"/>
  </cols>
  <sheetData>
    <row r="1" customFormat="false" ht="199.5" hidden="false" customHeight="true" outlineLevel="0" collapsed="false">
      <c r="B1" s="22"/>
      <c r="C1" s="22"/>
    </row>
    <row r="2" customFormat="false" ht="60" hidden="false" customHeight="true" outlineLevel="0" collapsed="false">
      <c r="A2" s="23" t="s">
        <v>116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Format="false" ht="15.75" hidden="false" customHeight="false" outlineLevel="0" collapsed="false">
      <c r="A3" s="24" t="str">
        <f aca="false">"ke dni "&amp;TEXT(O5,"dd.mm.rrrr")&amp;" společnosti"</f>
        <v>ke dni 31.12.2023 společnosti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customFormat="false" ht="60" hidden="false" customHeight="true" outlineLevel="0" collapsed="false">
      <c r="A4" s="25" t="str">
        <f aca="false">'Úvod 504'!B2</f>
        <v>doplnit na listu úvod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="4" customFormat="true" ht="15.75" hidden="false" customHeight="true" outlineLevel="0" collapsed="false">
      <c r="A5" s="26" t="str">
        <f aca="false">"IČ: " &amp; 'Úvod 504'!B3</f>
        <v>IČ: doplnit na listu úvod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O5" s="27" t="n">
        <f aca="false">'Úvod 504'!B5</f>
        <v>45291</v>
      </c>
    </row>
  </sheetData>
  <mergeCells count="4">
    <mergeCell ref="A2:L2"/>
    <mergeCell ref="A3:L3"/>
    <mergeCell ref="A4:L4"/>
    <mergeCell ref="A5:L5"/>
  </mergeCells>
  <printOptions headings="false" gridLines="false" gridLinesSet="true" horizontalCentered="tru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353</v>
      </c>
      <c r="C4" s="124"/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354</v>
      </c>
      <c r="C4" s="124"/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355</v>
      </c>
      <c r="C4" s="124"/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356</v>
      </c>
      <c r="C4" s="124"/>
    </row>
    <row r="6" customFormat="false" ht="15.75" hidden="false" customHeight="false" outlineLevel="0" collapsed="false">
      <c r="A6" s="150" t="s">
        <v>107</v>
      </c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357</v>
      </c>
      <c r="C4" s="124"/>
    </row>
    <row r="5" customFormat="false" ht="15.75" hidden="false" customHeight="false" outlineLevel="0" collapsed="false">
      <c r="A5" s="150" t="s">
        <v>108</v>
      </c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358</v>
      </c>
      <c r="C4" s="124"/>
    </row>
    <row r="5" customFormat="false" ht="15.75" hidden="false" customHeight="false" outlineLevel="0" collapsed="false">
      <c r="A5" s="125" t="s">
        <v>359</v>
      </c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360</v>
      </c>
      <c r="C4" s="124"/>
    </row>
    <row r="5" customFormat="false" ht="15.75" hidden="false" customHeight="false" outlineLevel="0" collapsed="false">
      <c r="A5" s="125"/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71484375" defaultRowHeight="15.75" zeroHeight="false" outlineLevelRow="0" outlineLevelCol="0"/>
  <cols>
    <col collapsed="false" customWidth="false" hidden="false" outlineLevel="0" max="1" min="1" style="122" width="10.72"/>
    <col collapsed="false" customWidth="true" hidden="false" outlineLevel="0" max="2" min="2" style="122" width="13.29"/>
    <col collapsed="false" customWidth="false" hidden="false" outlineLevel="0" max="1023" min="3" style="122" width="10.72"/>
  </cols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123"/>
      <c r="C2" s="123"/>
    </row>
    <row r="3" customFormat="false" ht="15.75" hidden="false" customHeight="false" outlineLevel="0" collapsed="false">
      <c r="A3" s="42"/>
      <c r="B3" s="123"/>
      <c r="C3" s="123"/>
    </row>
    <row r="4" customFormat="false" ht="15.75" hidden="false" customHeight="false" outlineLevel="0" collapsed="false">
      <c r="A4" s="125" t="s">
        <v>361</v>
      </c>
      <c r="C4" s="124"/>
    </row>
    <row r="5" customFormat="false" ht="15.75" hidden="false" customHeight="false" outlineLevel="0" collapsed="false">
      <c r="A5" s="125" t="s">
        <v>114</v>
      </c>
    </row>
    <row r="6" customFormat="false" ht="15.75" hidden="false" customHeight="false" outlineLevel="0" collapsed="false">
      <c r="A6" s="125" t="s">
        <v>115</v>
      </c>
    </row>
    <row r="12" customFormat="false" ht="15.75" hidden="false" customHeight="false" outlineLevel="0" collapsed="false">
      <c r="A12" s="125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4067"/>
    <pageSetUpPr fitToPage="true"/>
  </sheetPr>
  <dimension ref="A1:H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10.71484375" defaultRowHeight="15.7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10.57"/>
    <col collapsed="false" customWidth="true" hidden="false" outlineLevel="0" max="3" min="3" style="1" width="27.72"/>
    <col collapsed="false" customWidth="true" hidden="false" outlineLevel="0" max="4" min="4" style="1" width="14.71"/>
    <col collapsed="false" customWidth="true" hidden="false" outlineLevel="0" max="5" min="5" style="1" width="13.14"/>
    <col collapsed="false" customWidth="true" hidden="false" outlineLevel="0" max="6" min="6" style="1" width="14.86"/>
    <col collapsed="false" customWidth="false" hidden="false" outlineLevel="0" max="1023" min="7" style="1" width="10.72"/>
  </cols>
  <sheetData>
    <row r="1" customFormat="false" ht="15.75" hidden="false" customHeight="false" outlineLevel="0" collapsed="false">
      <c r="A1" s="28" t="str">
        <f aca="false">'Úvod 504'!B2</f>
        <v>doplnit na listu úvod</v>
      </c>
    </row>
    <row r="2" customFormat="false" ht="15.75" hidden="false" customHeight="false" outlineLevel="0" collapsed="false">
      <c r="A2" s="28" t="str">
        <f aca="false">"IČ: " &amp; 'Úvod 504'!B3</f>
        <v>IČ: doplnit na listu úvod</v>
      </c>
    </row>
    <row r="3" customFormat="false" ht="15.75" hidden="false" customHeight="false" outlineLevel="0" collapsed="false">
      <c r="C3" s="22"/>
      <c r="D3" s="22"/>
    </row>
    <row r="4" customFormat="false" ht="15.75" hidden="false" customHeight="false" outlineLevel="0" collapsed="false">
      <c r="C4" s="22"/>
      <c r="D4" s="22"/>
    </row>
    <row r="5" customFormat="false" ht="19.5" hidden="false" customHeight="true" outlineLevel="0" collapsed="false">
      <c r="A5" s="29" t="s">
        <v>117</v>
      </c>
      <c r="B5" s="29"/>
      <c r="C5" s="29"/>
      <c r="D5" s="29"/>
      <c r="E5" s="29"/>
      <c r="F5" s="29"/>
      <c r="G5" s="29"/>
      <c r="H5" s="29"/>
    </row>
    <row r="6" customFormat="false" ht="15.75" hidden="false" customHeight="false" outlineLevel="0" collapsed="false">
      <c r="A6" s="30" t="s">
        <v>118</v>
      </c>
      <c r="B6" s="30"/>
      <c r="C6" s="30"/>
      <c r="D6" s="30"/>
      <c r="E6" s="30"/>
      <c r="F6" s="30"/>
      <c r="G6" s="30"/>
      <c r="H6" s="30"/>
    </row>
    <row r="7" customFormat="false" ht="9.75" hidden="false" customHeight="true" outlineLevel="0" collapsed="false">
      <c r="C7" s="28"/>
      <c r="D7" s="28"/>
      <c r="E7" s="28"/>
      <c r="F7" s="28"/>
      <c r="G7" s="28"/>
      <c r="H7" s="28"/>
    </row>
    <row r="8" customFormat="false" ht="15.75" hidden="false" customHeight="false" outlineLevel="0" collapsed="false">
      <c r="A8" s="1" t="s">
        <v>119</v>
      </c>
      <c r="B8" s="1" t="s">
        <v>120</v>
      </c>
      <c r="C8" s="28"/>
      <c r="D8" s="28"/>
      <c r="E8" s="28"/>
      <c r="F8" s="28"/>
      <c r="G8" s="28"/>
      <c r="H8" s="28"/>
    </row>
    <row r="9" customFormat="false" ht="24.75" hidden="false" customHeight="true" outlineLevel="0" collapsed="false">
      <c r="B9" s="1" t="s">
        <v>121</v>
      </c>
      <c r="C9" s="31" t="str">
        <f aca="false">'Úvod 504'!B12</f>
        <v>doplnit na listu úvod</v>
      </c>
      <c r="D9" s="28"/>
      <c r="E9" s="28"/>
      <c r="F9" s="28"/>
      <c r="G9" s="28"/>
      <c r="H9" s="28"/>
    </row>
    <row r="10" customFormat="false" ht="24.75" hidden="false" customHeight="true" outlineLevel="0" collapsed="false">
      <c r="B10" s="1" t="s">
        <v>122</v>
      </c>
      <c r="C10" s="32" t="str">
        <f aca="false">'Úvod 504'!B11</f>
        <v>doplnit na listu úvod</v>
      </c>
      <c r="D10" s="28"/>
      <c r="E10" s="28"/>
      <c r="F10" s="28"/>
      <c r="G10" s="28"/>
      <c r="H10" s="28"/>
    </row>
    <row r="11" customFormat="false" ht="24.75" hidden="false" customHeight="true" outlineLevel="0" collapsed="false">
      <c r="B11" s="1" t="s">
        <v>122</v>
      </c>
      <c r="C11" s="32" t="str">
        <f aca="false">'Úvod 504'!B10</f>
        <v>doplnit na listu úvod</v>
      </c>
      <c r="D11" s="28"/>
      <c r="E11" s="28"/>
      <c r="F11" s="28"/>
      <c r="G11" s="28"/>
      <c r="H11" s="28"/>
    </row>
    <row r="12" customFormat="false" ht="9.75" hidden="false" customHeight="true" outlineLevel="0" collapsed="false">
      <c r="C12" s="28"/>
      <c r="D12" s="28"/>
      <c r="E12" s="28"/>
      <c r="F12" s="28"/>
      <c r="G12" s="28"/>
      <c r="H12" s="28"/>
    </row>
    <row r="13" customFormat="false" ht="15.75" hidden="false" customHeight="false" outlineLevel="0" collapsed="false">
      <c r="A13" s="1" t="s">
        <v>123</v>
      </c>
      <c r="B13" s="1" t="s">
        <v>124</v>
      </c>
      <c r="C13" s="28"/>
      <c r="D13" s="28"/>
      <c r="E13" s="28"/>
      <c r="F13" s="28"/>
      <c r="G13" s="28"/>
      <c r="H13" s="28"/>
    </row>
    <row r="14" customFormat="false" ht="15.75" hidden="false" customHeight="false" outlineLevel="0" collapsed="false">
      <c r="A14" s="1" t="s">
        <v>125</v>
      </c>
      <c r="B14" s="1" t="s">
        <v>126</v>
      </c>
      <c r="C14" s="28"/>
      <c r="D14" s="33" t="n">
        <f aca="false">'Úvod 504'!B6</f>
        <v>45291</v>
      </c>
      <c r="E14" s="28"/>
      <c r="F14" s="28"/>
      <c r="G14" s="28"/>
      <c r="H14" s="28"/>
    </row>
    <row r="15" customFormat="false" ht="15.75" hidden="false" customHeight="false" outlineLevel="0" collapsed="false">
      <c r="B15" s="1" t="s">
        <v>127</v>
      </c>
      <c r="C15" s="28"/>
      <c r="D15" s="33" t="n">
        <f aca="false">'Úvod 504'!B7</f>
        <v>45350</v>
      </c>
      <c r="E15" s="28"/>
      <c r="F15" s="28"/>
      <c r="G15" s="28"/>
      <c r="H15" s="28"/>
    </row>
    <row r="16" customFormat="false" ht="9.75" hidden="false" customHeight="true" outlineLevel="0" collapsed="false">
      <c r="C16" s="28"/>
      <c r="D16" s="28"/>
      <c r="E16" s="28"/>
      <c r="F16" s="28"/>
      <c r="G16" s="28"/>
      <c r="H16" s="28"/>
    </row>
    <row r="17" customFormat="false" ht="15.75" hidden="false" customHeight="false" outlineLevel="0" collapsed="false">
      <c r="A17" s="1" t="s">
        <v>128</v>
      </c>
      <c r="B17" s="1" t="s">
        <v>129</v>
      </c>
      <c r="C17" s="28"/>
      <c r="D17" s="28"/>
      <c r="E17" s="28"/>
      <c r="F17" s="28"/>
      <c r="G17" s="28"/>
      <c r="H17" s="28"/>
    </row>
    <row r="18" customFormat="false" ht="15.75" hidden="false" customHeight="false" outlineLevel="0" collapsed="false">
      <c r="B18" s="1" t="s">
        <v>130</v>
      </c>
      <c r="C18" s="28"/>
      <c r="D18" s="28"/>
      <c r="E18" s="28"/>
      <c r="F18" s="28"/>
      <c r="G18" s="28"/>
      <c r="H18" s="28"/>
    </row>
    <row r="19" customFormat="false" ht="24.75" hidden="false" customHeight="true" outlineLevel="0" collapsed="false">
      <c r="B19" s="34"/>
      <c r="C19" s="34"/>
      <c r="D19" s="28"/>
      <c r="E19" s="28"/>
      <c r="F19" s="28"/>
      <c r="G19" s="28"/>
      <c r="H19" s="28"/>
    </row>
    <row r="20" customFormat="false" ht="24.75" hidden="false" customHeight="true" outlineLevel="0" collapsed="false">
      <c r="B20" s="35"/>
      <c r="C20" s="35"/>
      <c r="D20" s="28"/>
      <c r="E20" s="28"/>
      <c r="F20" s="28"/>
      <c r="G20" s="28"/>
      <c r="H20" s="28"/>
    </row>
    <row r="21" customFormat="false" ht="24.75" hidden="false" customHeight="true" outlineLevel="0" collapsed="false">
      <c r="B21" s="35"/>
      <c r="C21" s="35"/>
      <c r="D21" s="28"/>
      <c r="E21" s="28"/>
      <c r="F21" s="28"/>
      <c r="G21" s="28"/>
      <c r="H21" s="28"/>
    </row>
    <row r="22" customFormat="false" ht="9.75" hidden="false" customHeight="true" outlineLevel="0" collapsed="false"/>
    <row r="23" customFormat="false" ht="15.75" hidden="false" customHeight="false" outlineLevel="0" collapsed="false">
      <c r="A23" s="36" t="s">
        <v>131</v>
      </c>
      <c r="B23" s="36" t="s">
        <v>132</v>
      </c>
    </row>
    <row r="24" customFormat="false" ht="9.75" hidden="false" customHeight="true" outlineLevel="0" collapsed="false"/>
    <row r="25" customFormat="false" ht="15.75" hidden="false" customHeight="false" outlineLevel="0" collapsed="false">
      <c r="B25" s="1" t="s">
        <v>133</v>
      </c>
    </row>
    <row r="26" customFormat="false" ht="9.75" hidden="false" customHeight="true" outlineLevel="0" collapsed="false"/>
    <row r="27" customFormat="false" ht="15.75" hidden="false" customHeight="false" outlineLevel="0" collapsed="false">
      <c r="B27" s="1" t="s">
        <v>134</v>
      </c>
    </row>
    <row r="28" customFormat="false" ht="15.75" hidden="false" customHeight="false" outlineLevel="0" collapsed="false">
      <c r="B28" s="1" t="s">
        <v>135</v>
      </c>
    </row>
    <row r="29" s="37" customFormat="true" ht="15.75" hidden="false" customHeight="false" outlineLevel="0" collapsed="false">
      <c r="B29" s="37" t="s">
        <v>136</v>
      </c>
      <c r="D29" s="38"/>
    </row>
    <row r="30" customFormat="false" ht="9.75" hidden="false" customHeight="true" outlineLevel="0" collapsed="false"/>
    <row r="31" customFormat="false" ht="15.75" hidden="false" customHeight="false" outlineLevel="0" collapsed="false">
      <c r="B31" s="1" t="s">
        <v>137</v>
      </c>
    </row>
    <row r="32" customFormat="false" ht="9.75" hidden="false" customHeight="true" outlineLevel="0" collapsed="false"/>
    <row r="33" customFormat="false" ht="57.75" hidden="false" customHeight="true" outlineLevel="0" collapsed="false">
      <c r="A33" s="39" t="s">
        <v>138</v>
      </c>
      <c r="B33" s="39"/>
      <c r="C33" s="39"/>
      <c r="D33" s="39"/>
      <c r="E33" s="39"/>
      <c r="F33" s="39"/>
      <c r="G33" s="39"/>
      <c r="H33" s="39"/>
    </row>
    <row r="34" customFormat="false" ht="9.75" hidden="false" customHeight="true" outlineLevel="0" collapsed="false"/>
    <row r="35" customFormat="false" ht="15.75" hidden="false" customHeight="false" outlineLevel="0" collapsed="false">
      <c r="A35" s="1" t="s">
        <v>139</v>
      </c>
      <c r="D35" s="40" t="s">
        <v>140</v>
      </c>
    </row>
    <row r="36" customFormat="false" ht="15.75" hidden="false" customHeight="false" outlineLevel="0" collapsed="false">
      <c r="D36" s="1" t="s">
        <v>141</v>
      </c>
    </row>
    <row r="37" customFormat="false" ht="15.75" hidden="false" customHeight="false" outlineLevel="0" collapsed="false">
      <c r="D37" s="1" t="s">
        <v>142</v>
      </c>
    </row>
    <row r="38" customFormat="false" ht="9.75" hidden="false" customHeight="true" outlineLevel="0" collapsed="false"/>
    <row r="39" customFormat="false" ht="15.75" hidden="false" customHeight="false" outlineLevel="0" collapsed="false">
      <c r="A39" s="1" t="s">
        <v>143</v>
      </c>
    </row>
    <row r="40" customFormat="false" ht="9.75" hidden="false" customHeight="true" outlineLevel="0" collapsed="false"/>
    <row r="41" customFormat="false" ht="36" hidden="false" customHeight="true" outlineLevel="0" collapsed="false">
      <c r="A41" s="39" t="s">
        <v>144</v>
      </c>
      <c r="B41" s="39"/>
      <c r="C41" s="39"/>
      <c r="D41" s="39"/>
      <c r="E41" s="39"/>
      <c r="F41" s="39"/>
      <c r="G41" s="39"/>
      <c r="H41" s="39"/>
    </row>
    <row r="42" customFormat="false" ht="9.75" hidden="false" customHeight="true" outlineLevel="0" collapsed="false"/>
    <row r="43" customFormat="false" ht="15.75" hidden="false" customHeight="false" outlineLevel="0" collapsed="false">
      <c r="A43" s="1" t="s">
        <v>145</v>
      </c>
      <c r="B43" s="40" t="n">
        <f aca="false">'Úvod 504'!B8</f>
        <v>45382</v>
      </c>
    </row>
    <row r="44" customFormat="false" ht="39.75" hidden="false" customHeight="true" outlineLevel="0" collapsed="false">
      <c r="A44" s="1" t="s">
        <v>146</v>
      </c>
      <c r="D44" s="41"/>
      <c r="E44" s="41"/>
      <c r="F44" s="41"/>
    </row>
  </sheetData>
  <mergeCells count="7">
    <mergeCell ref="A5:H5"/>
    <mergeCell ref="A6:H6"/>
    <mergeCell ref="B19:C19"/>
    <mergeCell ref="B20:C20"/>
    <mergeCell ref="B21:C21"/>
    <mergeCell ref="A33:H33"/>
    <mergeCell ref="A41:H41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4" customFormat="false" ht="15.75" hidden="false" customHeight="false" outlineLevel="0" collapsed="false">
      <c r="A4" s="44" t="s">
        <v>147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4067"/>
    <pageSetUpPr fitToPage="true"/>
  </sheetPr>
  <dimension ref="A1:G51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C15" activeCellId="0" sqref="C15"/>
    </sheetView>
  </sheetViews>
  <sheetFormatPr defaultColWidth="10.71484375" defaultRowHeight="15.75" zeroHeight="false" outlineLevelRow="0" outlineLevelCol="0"/>
  <cols>
    <col collapsed="false" customWidth="true" hidden="false" outlineLevel="0" max="1" min="1" style="1" width="10.57"/>
    <col collapsed="false" customWidth="true" hidden="false" outlineLevel="0" max="2" min="2" style="1" width="27.72"/>
    <col collapsed="false" customWidth="true" hidden="false" outlineLevel="0" max="3" min="3" style="1" width="14.86"/>
    <col collapsed="false" customWidth="true" hidden="false" outlineLevel="0" max="4" min="4" style="1" width="13.14"/>
    <col collapsed="false" customWidth="true" hidden="false" outlineLevel="0" max="5" min="5" style="1" width="14.86"/>
    <col collapsed="false" customWidth="false" hidden="false" outlineLevel="0" max="1023" min="6" style="1" width="10.72"/>
  </cols>
  <sheetData>
    <row r="1" customFormat="false" ht="15.75" hidden="false" customHeight="false" outlineLevel="0" collapsed="false">
      <c r="A1" s="28" t="str">
        <f aca="false">'Úvod 504'!B2</f>
        <v>doplnit na listu úvod</v>
      </c>
    </row>
    <row r="2" customFormat="false" ht="15.75" hidden="false" customHeight="false" outlineLevel="0" collapsed="false">
      <c r="A2" s="28" t="str">
        <f aca="false">"IČ: " &amp; 'Úvod 504'!B3</f>
        <v>IČ: doplnit na listu úvod</v>
      </c>
    </row>
    <row r="3" customFormat="false" ht="15.75" hidden="false" customHeight="false" outlineLevel="0" collapsed="false">
      <c r="B3" s="22"/>
      <c r="C3" s="22"/>
    </row>
    <row r="4" customFormat="false" ht="15.75" hidden="false" customHeight="false" outlineLevel="0" collapsed="false">
      <c r="B4" s="22"/>
      <c r="C4" s="22"/>
    </row>
    <row r="5" customFormat="false" ht="19.5" hidden="false" customHeight="false" outlineLevel="0" collapsed="false">
      <c r="A5" s="29" t="s">
        <v>148</v>
      </c>
      <c r="B5" s="29"/>
      <c r="C5" s="29"/>
      <c r="D5" s="29"/>
      <c r="E5" s="29"/>
      <c r="F5" s="29"/>
      <c r="G5" s="29"/>
    </row>
    <row r="6" customFormat="false" ht="15.75" hidden="false" customHeight="false" outlineLevel="0" collapsed="false">
      <c r="A6" s="30" t="s">
        <v>149</v>
      </c>
      <c r="B6" s="30"/>
      <c r="C6" s="30"/>
      <c r="D6" s="30"/>
      <c r="E6" s="30"/>
      <c r="F6" s="30"/>
      <c r="G6" s="30"/>
    </row>
    <row r="7" customFormat="false" ht="15.75" hidden="false" customHeight="false" outlineLevel="0" collapsed="false">
      <c r="B7" s="28"/>
      <c r="C7" s="28"/>
      <c r="D7" s="28"/>
      <c r="E7" s="28"/>
      <c r="F7" s="28"/>
      <c r="G7" s="28"/>
    </row>
    <row r="8" customFormat="false" ht="15.75" hidden="false" customHeight="false" outlineLevel="0" collapsed="false">
      <c r="A8" s="45" t="s">
        <v>150</v>
      </c>
      <c r="B8" s="46"/>
      <c r="C8" s="47" t="n">
        <f aca="false">'Úvod 504'!B5</f>
        <v>45291</v>
      </c>
      <c r="D8" s="48"/>
      <c r="E8" s="48"/>
      <c r="F8" s="48"/>
      <c r="G8" s="46"/>
    </row>
    <row r="9" customFormat="false" ht="15.75" hidden="false" customHeight="false" outlineLevel="0" collapsed="false">
      <c r="A9" s="49" t="s">
        <v>151</v>
      </c>
      <c r="B9" s="50"/>
      <c r="C9" s="51" t="s">
        <v>152</v>
      </c>
      <c r="D9" s="48" t="s">
        <v>153</v>
      </c>
      <c r="E9" s="48"/>
      <c r="F9" s="48"/>
      <c r="G9" s="46"/>
    </row>
    <row r="10" customFormat="false" ht="15.75" hidden="false" customHeight="false" outlineLevel="0" collapsed="false">
      <c r="A10" s="52" t="s">
        <v>154</v>
      </c>
      <c r="B10" s="46"/>
      <c r="C10" s="51" t="s">
        <v>155</v>
      </c>
      <c r="D10" s="48" t="s">
        <v>156</v>
      </c>
      <c r="E10" s="48" t="s">
        <v>157</v>
      </c>
      <c r="F10" s="48" t="s">
        <v>158</v>
      </c>
      <c r="G10" s="46"/>
    </row>
    <row r="11" customFormat="false" ht="19.5" hidden="false" customHeight="false" outlineLevel="0" collapsed="false">
      <c r="A11" s="53"/>
    </row>
    <row r="12" customFormat="false" ht="15.75" hidden="false" customHeight="false" outlineLevel="0" collapsed="false">
      <c r="A12" s="52" t="s">
        <v>159</v>
      </c>
      <c r="B12" s="46"/>
      <c r="C12" s="47" t="n">
        <f aca="false">'Úvod 504'!B6</f>
        <v>45291</v>
      </c>
      <c r="D12" s="48"/>
      <c r="E12" s="54"/>
      <c r="F12" s="48"/>
      <c r="G12" s="46"/>
    </row>
    <row r="13" customFormat="false" ht="15.75" hidden="false" customHeight="false" outlineLevel="0" collapsed="false">
      <c r="A13" s="52" t="s">
        <v>160</v>
      </c>
      <c r="B13" s="46"/>
      <c r="C13" s="47" t="n">
        <f aca="false">'Úvod 504'!B7</f>
        <v>45350</v>
      </c>
      <c r="D13" s="48"/>
      <c r="E13" s="48"/>
      <c r="F13" s="48"/>
      <c r="G13" s="46"/>
    </row>
    <row r="14" customFormat="false" ht="15.75" hidden="false" customHeight="false" outlineLevel="0" collapsed="false">
      <c r="A14" s="55"/>
    </row>
    <row r="15" customFormat="false" ht="15.75" hidden="false" customHeight="false" outlineLevel="0" collapsed="false">
      <c r="A15" s="52" t="s">
        <v>161</v>
      </c>
      <c r="B15" s="46"/>
      <c r="C15" s="56" t="s">
        <v>162</v>
      </c>
      <c r="D15" s="48"/>
      <c r="E15" s="48"/>
      <c r="F15" s="48"/>
      <c r="G15" s="46"/>
    </row>
    <row r="17" s="58" customFormat="true" ht="51" hidden="false" customHeight="false" outlineLevel="0" collapsed="false">
      <c r="A17" s="57" t="s">
        <v>163</v>
      </c>
      <c r="B17" s="57" t="s">
        <v>164</v>
      </c>
      <c r="C17" s="57" t="s">
        <v>165</v>
      </c>
      <c r="D17" s="57" t="s">
        <v>166</v>
      </c>
      <c r="E17" s="57" t="s">
        <v>167</v>
      </c>
      <c r="F17" s="57" t="s">
        <v>168</v>
      </c>
      <c r="G17" s="57" t="s">
        <v>169</v>
      </c>
    </row>
    <row r="18" customFormat="false" ht="27" hidden="false" customHeight="false" outlineLevel="0" collapsed="false">
      <c r="A18" s="59"/>
      <c r="B18" s="59"/>
      <c r="C18" s="60" t="s">
        <v>170</v>
      </c>
      <c r="D18" s="60" t="s">
        <v>171</v>
      </c>
      <c r="E18" s="59"/>
      <c r="F18" s="59"/>
      <c r="G18" s="59"/>
    </row>
    <row r="19" customFormat="false" ht="15.75" hidden="false" customHeight="true" outlineLevel="0" collapsed="false">
      <c r="A19" s="61" t="s">
        <v>172</v>
      </c>
      <c r="B19" s="61" t="s">
        <v>173</v>
      </c>
      <c r="C19" s="62" t="n">
        <v>0</v>
      </c>
      <c r="D19" s="62" t="n">
        <f aca="false">C19</f>
        <v>0</v>
      </c>
      <c r="E19" s="62" t="n">
        <f aca="false">C19-D19</f>
        <v>0</v>
      </c>
      <c r="F19" s="63" t="s">
        <v>174</v>
      </c>
      <c r="G19" s="64" t="s">
        <v>175</v>
      </c>
    </row>
    <row r="20" customFormat="false" ht="15.75" hidden="false" customHeight="true" outlineLevel="0" collapsed="false">
      <c r="A20" s="61" t="s">
        <v>176</v>
      </c>
      <c r="B20" s="61" t="s">
        <v>177</v>
      </c>
      <c r="C20" s="62" t="n">
        <v>0</v>
      </c>
      <c r="D20" s="62" t="n">
        <f aca="false">C20</f>
        <v>0</v>
      </c>
      <c r="E20" s="62" t="n">
        <f aca="false">C20-D20</f>
        <v>0</v>
      </c>
      <c r="F20" s="63" t="s">
        <v>174</v>
      </c>
      <c r="G20" s="64" t="s">
        <v>175</v>
      </c>
    </row>
    <row r="21" customFormat="false" ht="15.75" hidden="false" customHeight="true" outlineLevel="0" collapsed="false">
      <c r="A21" s="61" t="s">
        <v>178</v>
      </c>
      <c r="B21" s="61" t="s">
        <v>179</v>
      </c>
      <c r="C21" s="62" t="n">
        <v>0</v>
      </c>
      <c r="D21" s="62" t="n">
        <f aca="false">C21</f>
        <v>0</v>
      </c>
      <c r="E21" s="62" t="n">
        <f aca="false">C21-D21</f>
        <v>0</v>
      </c>
      <c r="F21" s="63" t="s">
        <v>180</v>
      </c>
      <c r="G21" s="64" t="s">
        <v>180</v>
      </c>
    </row>
    <row r="22" customFormat="false" ht="15.75" hidden="false" customHeight="true" outlineLevel="0" collapsed="false">
      <c r="A22" s="61" t="s">
        <v>181</v>
      </c>
      <c r="B22" s="61" t="s">
        <v>182</v>
      </c>
      <c r="C22" s="62" t="n">
        <v>0</v>
      </c>
      <c r="D22" s="62" t="n">
        <f aca="false">C22</f>
        <v>0</v>
      </c>
      <c r="E22" s="62" t="n">
        <f aca="false">C22-D22</f>
        <v>0</v>
      </c>
      <c r="F22" s="63" t="s">
        <v>180</v>
      </c>
      <c r="G22" s="64" t="s">
        <v>180</v>
      </c>
    </row>
    <row r="23" customFormat="false" ht="15.75" hidden="false" customHeight="true" outlineLevel="0" collapsed="false">
      <c r="A23" s="61" t="s">
        <v>183</v>
      </c>
      <c r="B23" s="61" t="s">
        <v>184</v>
      </c>
      <c r="C23" s="62" t="n">
        <v>0</v>
      </c>
      <c r="D23" s="62" t="n">
        <f aca="false">C23</f>
        <v>0</v>
      </c>
      <c r="E23" s="62" t="n">
        <f aca="false">C23-D23</f>
        <v>0</v>
      </c>
      <c r="F23" s="63" t="s">
        <v>180</v>
      </c>
      <c r="G23" s="64" t="s">
        <v>180</v>
      </c>
    </row>
    <row r="24" customFormat="false" ht="15.75" hidden="false" customHeight="true" outlineLevel="0" collapsed="false">
      <c r="A24" s="61" t="s">
        <v>185</v>
      </c>
      <c r="B24" s="61" t="s">
        <v>186</v>
      </c>
      <c r="C24" s="62" t="n">
        <v>0</v>
      </c>
      <c r="D24" s="62" t="n">
        <f aca="false">C24</f>
        <v>0</v>
      </c>
      <c r="E24" s="62" t="n">
        <f aca="false">C24-D24</f>
        <v>0</v>
      </c>
      <c r="F24" s="63" t="s">
        <v>180</v>
      </c>
      <c r="G24" s="64" t="s">
        <v>180</v>
      </c>
    </row>
    <row r="25" customFormat="false" ht="15.75" hidden="false" customHeight="true" outlineLevel="0" collapsed="false">
      <c r="A25" s="61" t="s">
        <v>187</v>
      </c>
      <c r="B25" s="61" t="s">
        <v>188</v>
      </c>
      <c r="C25" s="62" t="n">
        <v>0</v>
      </c>
      <c r="D25" s="62" t="n">
        <f aca="false">C25</f>
        <v>0</v>
      </c>
      <c r="E25" s="62" t="n">
        <f aca="false">C25-D25</f>
        <v>0</v>
      </c>
      <c r="F25" s="63" t="s">
        <v>180</v>
      </c>
      <c r="G25" s="64" t="s">
        <v>180</v>
      </c>
    </row>
    <row r="26" customFormat="false" ht="15.75" hidden="false" customHeight="true" outlineLevel="0" collapsed="false">
      <c r="A26" s="61" t="s">
        <v>189</v>
      </c>
      <c r="B26" s="61" t="s">
        <v>190</v>
      </c>
      <c r="C26" s="62" t="n">
        <v>0</v>
      </c>
      <c r="D26" s="62" t="n">
        <f aca="false">C26</f>
        <v>0</v>
      </c>
      <c r="E26" s="62" t="n">
        <f aca="false">C26-D26</f>
        <v>0</v>
      </c>
      <c r="F26" s="63" t="s">
        <v>174</v>
      </c>
      <c r="G26" s="64" t="s">
        <v>175</v>
      </c>
    </row>
    <row r="27" customFormat="false" ht="15.75" hidden="false" customHeight="true" outlineLevel="0" collapsed="false">
      <c r="A27" s="61" t="s">
        <v>191</v>
      </c>
      <c r="B27" s="61" t="s">
        <v>192</v>
      </c>
      <c r="C27" s="62" t="n">
        <v>0</v>
      </c>
      <c r="D27" s="62" t="n">
        <f aca="false">C27</f>
        <v>0</v>
      </c>
      <c r="E27" s="62" t="n">
        <f aca="false">C27-D27</f>
        <v>0</v>
      </c>
      <c r="F27" s="63" t="s">
        <v>174</v>
      </c>
      <c r="G27" s="64" t="s">
        <v>175</v>
      </c>
    </row>
    <row r="28" customFormat="false" ht="15.75" hidden="false" customHeight="true" outlineLevel="0" collapsed="false">
      <c r="A28" s="61" t="s">
        <v>193</v>
      </c>
      <c r="B28" s="61" t="s">
        <v>194</v>
      </c>
      <c r="C28" s="62" t="n">
        <v>0</v>
      </c>
      <c r="D28" s="62" t="n">
        <f aca="false">C28</f>
        <v>0</v>
      </c>
      <c r="E28" s="62" t="n">
        <f aca="false">C28-D28</f>
        <v>0</v>
      </c>
      <c r="F28" s="63" t="s">
        <v>174</v>
      </c>
      <c r="G28" s="64" t="s">
        <v>175</v>
      </c>
    </row>
    <row r="29" customFormat="false" ht="15.75" hidden="false" customHeight="true" outlineLevel="0" collapsed="false">
      <c r="A29" s="61" t="s">
        <v>195</v>
      </c>
      <c r="B29" s="61" t="s">
        <v>196</v>
      </c>
      <c r="C29" s="62" t="n">
        <v>0</v>
      </c>
      <c r="D29" s="62" t="n">
        <f aca="false">C29</f>
        <v>0</v>
      </c>
      <c r="E29" s="62" t="n">
        <f aca="false">C29-D29</f>
        <v>0</v>
      </c>
      <c r="F29" s="63" t="s">
        <v>174</v>
      </c>
      <c r="G29" s="64" t="s">
        <v>175</v>
      </c>
    </row>
    <row r="30" customFormat="false" ht="15.75" hidden="false" customHeight="true" outlineLevel="0" collapsed="false">
      <c r="A30" s="61" t="s">
        <v>197</v>
      </c>
      <c r="B30" s="61" t="s">
        <v>198</v>
      </c>
      <c r="C30" s="62" t="n">
        <v>0</v>
      </c>
      <c r="D30" s="62" t="n">
        <f aca="false">C30</f>
        <v>0</v>
      </c>
      <c r="E30" s="62" t="n">
        <f aca="false">C30-D30</f>
        <v>0</v>
      </c>
      <c r="F30" s="63" t="s">
        <v>180</v>
      </c>
      <c r="G30" s="64" t="s">
        <v>180</v>
      </c>
    </row>
    <row r="31" customFormat="false" ht="15.75" hidden="false" customHeight="true" outlineLevel="0" collapsed="false">
      <c r="A31" s="61" t="s">
        <v>199</v>
      </c>
      <c r="B31" s="61" t="s">
        <v>200</v>
      </c>
      <c r="C31" s="62" t="n">
        <v>0</v>
      </c>
      <c r="D31" s="62" t="n">
        <f aca="false">C31</f>
        <v>0</v>
      </c>
      <c r="E31" s="62" t="n">
        <f aca="false">C31-D31</f>
        <v>0</v>
      </c>
      <c r="F31" s="63" t="s">
        <v>174</v>
      </c>
      <c r="G31" s="64" t="s">
        <v>175</v>
      </c>
    </row>
    <row r="32" customFormat="false" ht="15.75" hidden="false" customHeight="true" outlineLevel="0" collapsed="false">
      <c r="A32" s="61" t="s">
        <v>201</v>
      </c>
      <c r="B32" s="61" t="s">
        <v>202</v>
      </c>
      <c r="C32" s="62" t="n">
        <v>0</v>
      </c>
      <c r="D32" s="62" t="n">
        <f aca="false">C32</f>
        <v>0</v>
      </c>
      <c r="E32" s="62" t="n">
        <f aca="false">C32-D32</f>
        <v>0</v>
      </c>
      <c r="F32" s="63" t="s">
        <v>174</v>
      </c>
      <c r="G32" s="64" t="s">
        <v>175</v>
      </c>
    </row>
    <row r="33" customFormat="false" ht="15.75" hidden="false" customHeight="true" outlineLevel="0" collapsed="false">
      <c r="A33" s="61" t="s">
        <v>203</v>
      </c>
      <c r="B33" s="61" t="s">
        <v>204</v>
      </c>
      <c r="C33" s="62" t="n">
        <v>0</v>
      </c>
      <c r="D33" s="62" t="n">
        <f aca="false">C33</f>
        <v>0</v>
      </c>
      <c r="E33" s="62" t="n">
        <f aca="false">C33-D33</f>
        <v>0</v>
      </c>
      <c r="F33" s="63" t="s">
        <v>174</v>
      </c>
      <c r="G33" s="64" t="s">
        <v>175</v>
      </c>
    </row>
    <row r="34" customFormat="false" ht="15.75" hidden="false" customHeight="true" outlineLevel="0" collapsed="false">
      <c r="A34" s="61" t="s">
        <v>205</v>
      </c>
      <c r="B34" s="61" t="s">
        <v>206</v>
      </c>
      <c r="C34" s="62" t="n">
        <v>0</v>
      </c>
      <c r="D34" s="62" t="n">
        <f aca="false">C34</f>
        <v>0</v>
      </c>
      <c r="E34" s="62" t="n">
        <f aca="false">C34-D34</f>
        <v>0</v>
      </c>
      <c r="F34" s="63" t="s">
        <v>180</v>
      </c>
      <c r="G34" s="64" t="s">
        <v>180</v>
      </c>
    </row>
    <row r="35" customFormat="false" ht="15.75" hidden="false" customHeight="true" outlineLevel="0" collapsed="false">
      <c r="A35" s="61" t="s">
        <v>207</v>
      </c>
      <c r="B35" s="61" t="s">
        <v>208</v>
      </c>
      <c r="C35" s="62" t="n">
        <v>0</v>
      </c>
      <c r="D35" s="62" t="n">
        <f aca="false">C35</f>
        <v>0</v>
      </c>
      <c r="E35" s="62" t="n">
        <f aca="false">C35-D35</f>
        <v>0</v>
      </c>
      <c r="F35" s="63" t="s">
        <v>180</v>
      </c>
      <c r="G35" s="64" t="s">
        <v>180</v>
      </c>
    </row>
    <row r="36" customFormat="false" ht="15.75" hidden="false" customHeight="true" outlineLevel="0" collapsed="false">
      <c r="A36" s="61" t="s">
        <v>209</v>
      </c>
      <c r="B36" s="61" t="s">
        <v>210</v>
      </c>
      <c r="C36" s="62" t="n">
        <v>0</v>
      </c>
      <c r="D36" s="62" t="n">
        <f aca="false">C36</f>
        <v>0</v>
      </c>
      <c r="E36" s="62" t="n">
        <f aca="false">C36-D36</f>
        <v>0</v>
      </c>
      <c r="F36" s="63" t="s">
        <v>180</v>
      </c>
      <c r="G36" s="64" t="s">
        <v>180</v>
      </c>
    </row>
    <row r="37" customFormat="false" ht="15.75" hidden="false" customHeight="true" outlineLevel="0" collapsed="false">
      <c r="A37" s="61" t="s">
        <v>211</v>
      </c>
      <c r="B37" s="61" t="s">
        <v>212</v>
      </c>
      <c r="C37" s="62" t="n">
        <v>0</v>
      </c>
      <c r="D37" s="62" t="n">
        <f aca="false">C37</f>
        <v>0</v>
      </c>
      <c r="E37" s="62" t="n">
        <f aca="false">C37-D37</f>
        <v>0</v>
      </c>
      <c r="F37" s="63" t="s">
        <v>180</v>
      </c>
      <c r="G37" s="64" t="s">
        <v>180</v>
      </c>
    </row>
    <row r="38" customFormat="false" ht="15.75" hidden="false" customHeight="true" outlineLevel="0" collapsed="false">
      <c r="A38" s="61" t="s">
        <v>213</v>
      </c>
      <c r="B38" s="61" t="s">
        <v>214</v>
      </c>
      <c r="C38" s="62" t="n">
        <v>0</v>
      </c>
      <c r="D38" s="62" t="n">
        <f aca="false">C38</f>
        <v>0</v>
      </c>
      <c r="E38" s="62" t="n">
        <f aca="false">C38-D38</f>
        <v>0</v>
      </c>
      <c r="F38" s="63" t="s">
        <v>180</v>
      </c>
      <c r="G38" s="64" t="s">
        <v>180</v>
      </c>
    </row>
    <row r="39" customFormat="false" ht="15.75" hidden="false" customHeight="true" outlineLevel="0" collapsed="false">
      <c r="A39" s="61" t="s">
        <v>215</v>
      </c>
      <c r="B39" s="61" t="s">
        <v>216</v>
      </c>
      <c r="C39" s="62" t="n">
        <v>0</v>
      </c>
      <c r="D39" s="62" t="n">
        <f aca="false">C39</f>
        <v>0</v>
      </c>
      <c r="E39" s="62" t="n">
        <f aca="false">C39-D39</f>
        <v>0</v>
      </c>
      <c r="F39" s="63" t="s">
        <v>180</v>
      </c>
      <c r="G39" s="64" t="s">
        <v>180</v>
      </c>
    </row>
    <row r="40" customFormat="false" ht="15.75" hidden="false" customHeight="true" outlineLevel="0" collapsed="false">
      <c r="A40" s="61" t="s">
        <v>217</v>
      </c>
      <c r="B40" s="61" t="s">
        <v>218</v>
      </c>
      <c r="C40" s="62" t="n">
        <v>0</v>
      </c>
      <c r="D40" s="62" t="n">
        <f aca="false">C40</f>
        <v>0</v>
      </c>
      <c r="E40" s="62" t="n">
        <f aca="false">C40-D40</f>
        <v>0</v>
      </c>
      <c r="F40" s="63" t="s">
        <v>180</v>
      </c>
      <c r="G40" s="64" t="s">
        <v>180</v>
      </c>
    </row>
    <row r="41" customFormat="false" ht="15.75" hidden="false" customHeight="true" outlineLevel="0" collapsed="false">
      <c r="A41" s="61" t="s">
        <v>219</v>
      </c>
      <c r="B41" s="61" t="s">
        <v>220</v>
      </c>
      <c r="C41" s="62" t="n">
        <v>0</v>
      </c>
      <c r="D41" s="62" t="n">
        <f aca="false">C41</f>
        <v>0</v>
      </c>
      <c r="E41" s="62" t="n">
        <f aca="false">C41-D41</f>
        <v>0</v>
      </c>
      <c r="F41" s="63" t="s">
        <v>180</v>
      </c>
      <c r="G41" s="64" t="s">
        <v>180</v>
      </c>
    </row>
    <row r="42" customFormat="false" ht="15.75" hidden="false" customHeight="true" outlineLevel="0" collapsed="false">
      <c r="A42" s="61" t="s">
        <v>221</v>
      </c>
      <c r="B42" s="61" t="s">
        <v>222</v>
      </c>
      <c r="C42" s="62" t="n">
        <v>0</v>
      </c>
      <c r="D42" s="62" t="n">
        <f aca="false">C42</f>
        <v>0</v>
      </c>
      <c r="E42" s="62" t="n">
        <f aca="false">C42-D42</f>
        <v>0</v>
      </c>
      <c r="F42" s="63" t="s">
        <v>180</v>
      </c>
      <c r="G42" s="64" t="s">
        <v>180</v>
      </c>
    </row>
    <row r="43" customFormat="false" ht="15.75" hidden="false" customHeight="true" outlineLevel="0" collapsed="false">
      <c r="A43" s="61" t="s">
        <v>223</v>
      </c>
      <c r="B43" s="61" t="s">
        <v>224</v>
      </c>
      <c r="C43" s="62" t="n">
        <v>0</v>
      </c>
      <c r="D43" s="62" t="n">
        <f aca="false">C43</f>
        <v>0</v>
      </c>
      <c r="E43" s="62" t="n">
        <f aca="false">C43-D43</f>
        <v>0</v>
      </c>
      <c r="F43" s="63" t="s">
        <v>180</v>
      </c>
      <c r="G43" s="64" t="s">
        <v>180</v>
      </c>
    </row>
    <row r="44" s="4" customFormat="true" ht="49.5" hidden="false" customHeight="true" outlineLevel="0" collapsed="false">
      <c r="A44" s="65" t="s">
        <v>225</v>
      </c>
      <c r="B44" s="66"/>
      <c r="C44" s="67" t="n">
        <f aca="false">SUM(C19:C43)</f>
        <v>0</v>
      </c>
      <c r="D44" s="67" t="n">
        <f aca="false">SUM(D19:D43)</f>
        <v>0</v>
      </c>
      <c r="E44" s="67" t="n">
        <f aca="false">SUM(E19:E43)</f>
        <v>0</v>
      </c>
      <c r="F44" s="1"/>
      <c r="G44" s="1"/>
    </row>
    <row r="46" s="4" customFormat="true" ht="30" hidden="false" customHeight="true" outlineLevel="0" collapsed="false">
      <c r="A46" s="68" t="s">
        <v>226</v>
      </c>
      <c r="B46" s="69"/>
      <c r="C46" s="70" t="s">
        <v>227</v>
      </c>
      <c r="D46" s="71"/>
      <c r="E46" s="72"/>
      <c r="F46" s="71"/>
      <c r="G46" s="69"/>
    </row>
    <row r="47" s="4" customFormat="true" ht="30" hidden="false" customHeight="true" outlineLevel="0" collapsed="false">
      <c r="A47" s="68" t="s">
        <v>228</v>
      </c>
      <c r="B47" s="69"/>
      <c r="C47" s="73" t="n">
        <f aca="false">'Úvod 504'!B8</f>
        <v>45382</v>
      </c>
      <c r="D47" s="71"/>
      <c r="E47" s="71"/>
      <c r="F47" s="71"/>
      <c r="G47" s="69"/>
    </row>
    <row r="48" s="4" customFormat="true" ht="30" hidden="false" customHeight="true" outlineLevel="0" collapsed="false">
      <c r="A48" s="68" t="s">
        <v>229</v>
      </c>
      <c r="B48" s="69"/>
      <c r="C48" s="73" t="str">
        <f aca="false">'Úvod 504'!B11</f>
        <v>doplnit na listu úvod</v>
      </c>
      <c r="D48" s="71"/>
      <c r="E48" s="71"/>
      <c r="F48" s="71"/>
      <c r="G48" s="69"/>
    </row>
    <row r="49" s="4" customFormat="true" ht="30" hidden="false" customHeight="true" outlineLevel="0" collapsed="false">
      <c r="A49" s="68" t="s">
        <v>230</v>
      </c>
      <c r="B49" s="69"/>
      <c r="C49" s="73" t="str">
        <f aca="false">'Úvod 504'!B12</f>
        <v>doplnit na listu úvod</v>
      </c>
      <c r="D49" s="71"/>
      <c r="E49" s="71"/>
      <c r="F49" s="71"/>
      <c r="G49" s="69"/>
    </row>
    <row r="51" customFormat="false" ht="39.75" hidden="false" customHeight="true" outlineLevel="0" collapsed="false">
      <c r="A51" s="74" t="s">
        <v>231</v>
      </c>
      <c r="B51" s="74"/>
      <c r="C51" s="74"/>
      <c r="D51" s="74"/>
      <c r="E51" s="74"/>
      <c r="F51" s="74"/>
      <c r="G51" s="74"/>
    </row>
  </sheetData>
  <mergeCells count="3">
    <mergeCell ref="A5:G5"/>
    <mergeCell ref="A6:G6"/>
    <mergeCell ref="A51:G51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4067"/>
    <pageSetUpPr fitToPage="true"/>
  </sheetPr>
  <dimension ref="A1:G52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14" activeCellId="0" sqref="C14"/>
    </sheetView>
  </sheetViews>
  <sheetFormatPr defaultColWidth="10.71484375" defaultRowHeight="15.75" zeroHeight="false" outlineLevelRow="0" outlineLevelCol="0"/>
  <cols>
    <col collapsed="false" customWidth="true" hidden="false" outlineLevel="0" max="1" min="1" style="1" width="10.57"/>
    <col collapsed="false" customWidth="true" hidden="false" outlineLevel="0" max="2" min="2" style="1" width="27.72"/>
    <col collapsed="false" customWidth="true" hidden="false" outlineLevel="0" max="3" min="3" style="1" width="14.86"/>
    <col collapsed="false" customWidth="true" hidden="false" outlineLevel="0" max="4" min="4" style="1" width="13.14"/>
    <col collapsed="false" customWidth="true" hidden="false" outlineLevel="0" max="5" min="5" style="1" width="14.86"/>
    <col collapsed="false" customWidth="false" hidden="false" outlineLevel="0" max="1023" min="6" style="1" width="10.72"/>
  </cols>
  <sheetData>
    <row r="1" customFormat="false" ht="15.75" hidden="false" customHeight="false" outlineLevel="0" collapsed="false">
      <c r="A1" s="28" t="str">
        <f aca="false">'Úvod 504'!B2</f>
        <v>doplnit na listu úvod</v>
      </c>
    </row>
    <row r="2" customFormat="false" ht="15.75" hidden="false" customHeight="false" outlineLevel="0" collapsed="false">
      <c r="A2" s="28" t="str">
        <f aca="false">"IČ: " &amp; 'Úvod 504'!B3</f>
        <v>IČ: doplnit na listu úvod</v>
      </c>
    </row>
    <row r="3" customFormat="false" ht="15.75" hidden="false" customHeight="false" outlineLevel="0" collapsed="false">
      <c r="B3" s="22"/>
      <c r="C3" s="22"/>
    </row>
    <row r="4" customFormat="false" ht="15.75" hidden="false" customHeight="false" outlineLevel="0" collapsed="false">
      <c r="B4" s="22"/>
      <c r="C4" s="22"/>
    </row>
    <row r="5" customFormat="false" ht="19.5" hidden="false" customHeight="false" outlineLevel="0" collapsed="false">
      <c r="A5" s="29" t="s">
        <v>148</v>
      </c>
      <c r="B5" s="29"/>
      <c r="C5" s="29"/>
      <c r="D5" s="29"/>
      <c r="E5" s="29"/>
      <c r="F5" s="29"/>
      <c r="G5" s="29"/>
    </row>
    <row r="6" customFormat="false" ht="15.75" hidden="false" customHeight="false" outlineLevel="0" collapsed="false">
      <c r="A6" s="30" t="s">
        <v>149</v>
      </c>
      <c r="B6" s="30"/>
      <c r="C6" s="30"/>
      <c r="D6" s="30"/>
      <c r="E6" s="30"/>
      <c r="F6" s="30"/>
      <c r="G6" s="30"/>
    </row>
    <row r="7" customFormat="false" ht="15.75" hidden="false" customHeight="false" outlineLevel="0" collapsed="false">
      <c r="B7" s="28"/>
      <c r="C7" s="28"/>
      <c r="D7" s="28"/>
      <c r="E7" s="28"/>
      <c r="F7" s="28"/>
      <c r="G7" s="28"/>
    </row>
    <row r="8" customFormat="false" ht="15.75" hidden="false" customHeight="false" outlineLevel="0" collapsed="false">
      <c r="A8" s="45" t="s">
        <v>150</v>
      </c>
      <c r="B8" s="46"/>
      <c r="C8" s="47" t="n">
        <f aca="false">'Úvod 504'!B5</f>
        <v>45291</v>
      </c>
      <c r="D8" s="48"/>
      <c r="E8" s="48"/>
      <c r="F8" s="48"/>
      <c r="G8" s="46"/>
    </row>
    <row r="9" customFormat="false" ht="15.75" hidden="false" customHeight="false" outlineLevel="0" collapsed="false">
      <c r="A9" s="52" t="s">
        <v>151</v>
      </c>
      <c r="B9" s="46"/>
      <c r="C9" s="48" t="s">
        <v>153</v>
      </c>
      <c r="D9" s="48"/>
      <c r="E9" s="48"/>
      <c r="F9" s="48"/>
      <c r="G9" s="46"/>
    </row>
    <row r="10" customFormat="false" ht="19.5" hidden="false" customHeight="false" outlineLevel="0" collapsed="false">
      <c r="A10" s="53"/>
    </row>
    <row r="11" customFormat="false" ht="15.75" hidden="false" customHeight="false" outlineLevel="0" collapsed="false">
      <c r="A11" s="52" t="s">
        <v>159</v>
      </c>
      <c r="B11" s="46"/>
      <c r="C11" s="47" t="n">
        <f aca="false">'Úvod 504'!B6</f>
        <v>45291</v>
      </c>
      <c r="D11" s="48"/>
      <c r="E11" s="54"/>
      <c r="F11" s="48"/>
      <c r="G11" s="46"/>
    </row>
    <row r="12" customFormat="false" ht="15.75" hidden="false" customHeight="false" outlineLevel="0" collapsed="false">
      <c r="A12" s="52" t="s">
        <v>160</v>
      </c>
      <c r="B12" s="46"/>
      <c r="C12" s="47" t="n">
        <f aca="false">'Úvod 504'!B7</f>
        <v>45350</v>
      </c>
      <c r="D12" s="48"/>
      <c r="E12" s="48"/>
      <c r="F12" s="48"/>
      <c r="G12" s="46"/>
    </row>
    <row r="13" customFormat="false" ht="15.75" hidden="false" customHeight="false" outlineLevel="0" collapsed="false">
      <c r="A13" s="55"/>
      <c r="C13" s="40"/>
    </row>
    <row r="14" customFormat="false" ht="15.75" hidden="false" customHeight="false" outlineLevel="0" collapsed="false">
      <c r="A14" s="52" t="s">
        <v>161</v>
      </c>
      <c r="B14" s="46"/>
      <c r="C14" s="56" t="s">
        <v>232</v>
      </c>
      <c r="D14" s="48"/>
      <c r="E14" s="48"/>
      <c r="F14" s="48"/>
      <c r="G14" s="46"/>
    </row>
    <row r="16" s="58" customFormat="true" ht="51" hidden="false" customHeight="false" outlineLevel="0" collapsed="false">
      <c r="A16" s="57" t="s">
        <v>163</v>
      </c>
      <c r="B16" s="57" t="s">
        <v>164</v>
      </c>
      <c r="C16" s="57" t="s">
        <v>165</v>
      </c>
      <c r="D16" s="57" t="s">
        <v>166</v>
      </c>
      <c r="E16" s="57" t="s">
        <v>167</v>
      </c>
      <c r="F16" s="57" t="s">
        <v>168</v>
      </c>
      <c r="G16" s="57" t="s">
        <v>169</v>
      </c>
    </row>
    <row r="17" customFormat="false" ht="27" hidden="false" customHeight="false" outlineLevel="0" collapsed="false">
      <c r="A17" s="59"/>
      <c r="B17" s="59"/>
      <c r="C17" s="60" t="s">
        <v>170</v>
      </c>
      <c r="D17" s="60" t="s">
        <v>171</v>
      </c>
      <c r="E17" s="59"/>
      <c r="F17" s="59"/>
      <c r="G17" s="59"/>
    </row>
    <row r="18" customFormat="false" ht="15.75" hidden="false" customHeight="true" outlineLevel="0" collapsed="false">
      <c r="A18" s="61" t="s">
        <v>233</v>
      </c>
      <c r="B18" s="75" t="s">
        <v>234</v>
      </c>
      <c r="C18" s="76" t="n">
        <v>0</v>
      </c>
      <c r="D18" s="62" t="n">
        <f aca="false">C18</f>
        <v>0</v>
      </c>
      <c r="E18" s="62" t="n">
        <f aca="false">C18-D18</f>
        <v>0</v>
      </c>
      <c r="F18" s="63" t="s">
        <v>180</v>
      </c>
      <c r="G18" s="63" t="s">
        <v>180</v>
      </c>
    </row>
    <row r="19" customFormat="false" ht="15.75" hidden="false" customHeight="true" outlineLevel="0" collapsed="false">
      <c r="A19" s="61" t="s">
        <v>235</v>
      </c>
      <c r="B19" s="75" t="s">
        <v>236</v>
      </c>
      <c r="C19" s="76" t="n">
        <v>0</v>
      </c>
      <c r="D19" s="62" t="n">
        <f aca="false">C19</f>
        <v>0</v>
      </c>
      <c r="E19" s="62" t="n">
        <f aca="false">C19-D19</f>
        <v>0</v>
      </c>
      <c r="F19" s="63" t="s">
        <v>180</v>
      </c>
      <c r="G19" s="63" t="s">
        <v>180</v>
      </c>
    </row>
    <row r="20" customFormat="false" ht="15.75" hidden="false" customHeight="true" outlineLevel="0" collapsed="false">
      <c r="A20" s="61" t="s">
        <v>237</v>
      </c>
      <c r="B20" s="75" t="s">
        <v>238</v>
      </c>
      <c r="C20" s="76" t="n">
        <v>0</v>
      </c>
      <c r="D20" s="62" t="n">
        <f aca="false">C20</f>
        <v>0</v>
      </c>
      <c r="E20" s="62" t="n">
        <f aca="false">C20-D20</f>
        <v>0</v>
      </c>
      <c r="F20" s="63" t="s">
        <v>180</v>
      </c>
      <c r="G20" s="63" t="s">
        <v>180</v>
      </c>
    </row>
    <row r="21" customFormat="false" ht="15.75" hidden="false" customHeight="true" outlineLevel="0" collapsed="false">
      <c r="A21" s="61" t="s">
        <v>239</v>
      </c>
      <c r="B21" s="75" t="s">
        <v>240</v>
      </c>
      <c r="C21" s="76" t="n">
        <v>0</v>
      </c>
      <c r="D21" s="62" t="n">
        <f aca="false">C21</f>
        <v>0</v>
      </c>
      <c r="E21" s="62" t="n">
        <f aca="false">C21-D21</f>
        <v>0</v>
      </c>
      <c r="F21" s="63" t="s">
        <v>180</v>
      </c>
      <c r="G21" s="63" t="s">
        <v>180</v>
      </c>
    </row>
    <row r="22" customFormat="false" ht="15.75" hidden="false" customHeight="true" outlineLevel="0" collapsed="false">
      <c r="A22" s="61" t="s">
        <v>241</v>
      </c>
      <c r="B22" s="75" t="s">
        <v>242</v>
      </c>
      <c r="C22" s="76" t="n">
        <v>0</v>
      </c>
      <c r="D22" s="62" t="n">
        <f aca="false">C22</f>
        <v>0</v>
      </c>
      <c r="E22" s="62" t="n">
        <f aca="false">C22-D22</f>
        <v>0</v>
      </c>
      <c r="F22" s="63" t="s">
        <v>180</v>
      </c>
      <c r="G22" s="63" t="s">
        <v>180</v>
      </c>
    </row>
    <row r="23" customFormat="false" ht="15.75" hidden="false" customHeight="true" outlineLevel="0" collapsed="false">
      <c r="A23" s="61" t="s">
        <v>243</v>
      </c>
      <c r="B23" s="75" t="s">
        <v>244</v>
      </c>
      <c r="C23" s="76" t="n">
        <v>0</v>
      </c>
      <c r="D23" s="62" t="n">
        <f aca="false">C23</f>
        <v>0</v>
      </c>
      <c r="E23" s="62" t="n">
        <f aca="false">C23-D23</f>
        <v>0</v>
      </c>
      <c r="F23" s="63" t="s">
        <v>180</v>
      </c>
      <c r="G23" s="63" t="s">
        <v>180</v>
      </c>
    </row>
    <row r="24" customFormat="false" ht="15.75" hidden="false" customHeight="true" outlineLevel="0" collapsed="false">
      <c r="A24" s="61" t="s">
        <v>245</v>
      </c>
      <c r="B24" s="75" t="s">
        <v>246</v>
      </c>
      <c r="C24" s="76" t="n">
        <v>0</v>
      </c>
      <c r="D24" s="62" t="n">
        <f aca="false">C24</f>
        <v>0</v>
      </c>
      <c r="E24" s="62" t="n">
        <f aca="false">C24-D24</f>
        <v>0</v>
      </c>
      <c r="F24" s="63" t="s">
        <v>180</v>
      </c>
      <c r="G24" s="63" t="s">
        <v>180</v>
      </c>
    </row>
    <row r="25" customFormat="false" ht="15.75" hidden="false" customHeight="true" outlineLevel="0" collapsed="false">
      <c r="A25" s="61" t="s">
        <v>247</v>
      </c>
      <c r="B25" s="75" t="s">
        <v>248</v>
      </c>
      <c r="C25" s="76" t="n">
        <v>0</v>
      </c>
      <c r="D25" s="62" t="n">
        <f aca="false">C25</f>
        <v>0</v>
      </c>
      <c r="E25" s="62" t="n">
        <f aca="false">C25-D25</f>
        <v>0</v>
      </c>
      <c r="F25" s="63" t="s">
        <v>180</v>
      </c>
      <c r="G25" s="63" t="s">
        <v>180</v>
      </c>
    </row>
    <row r="26" customFormat="false" ht="15.75" hidden="false" customHeight="true" outlineLevel="0" collapsed="false">
      <c r="A26" s="61" t="s">
        <v>249</v>
      </c>
      <c r="B26" s="75" t="s">
        <v>250</v>
      </c>
      <c r="C26" s="76" t="n">
        <v>0</v>
      </c>
      <c r="D26" s="62" t="n">
        <f aca="false">C26</f>
        <v>0</v>
      </c>
      <c r="E26" s="62" t="n">
        <f aca="false">C26-D26</f>
        <v>0</v>
      </c>
      <c r="F26" s="63" t="s">
        <v>180</v>
      </c>
      <c r="G26" s="63" t="s">
        <v>180</v>
      </c>
    </row>
    <row r="27" customFormat="false" ht="15.75" hidden="false" customHeight="true" outlineLevel="0" collapsed="false">
      <c r="A27" s="61" t="s">
        <v>251</v>
      </c>
      <c r="B27" s="75" t="s">
        <v>252</v>
      </c>
      <c r="C27" s="76" t="n">
        <v>0</v>
      </c>
      <c r="D27" s="62" t="n">
        <f aca="false">C27</f>
        <v>0</v>
      </c>
      <c r="E27" s="62" t="n">
        <f aca="false">C27-D27</f>
        <v>0</v>
      </c>
      <c r="F27" s="63" t="s">
        <v>180</v>
      </c>
      <c r="G27" s="63" t="s">
        <v>180</v>
      </c>
    </row>
    <row r="28" customFormat="false" ht="15.75" hidden="false" customHeight="true" outlineLevel="0" collapsed="false">
      <c r="A28" s="61" t="s">
        <v>253</v>
      </c>
      <c r="B28" s="75" t="s">
        <v>254</v>
      </c>
      <c r="C28" s="76" t="n">
        <v>0</v>
      </c>
      <c r="D28" s="62" t="n">
        <f aca="false">C28</f>
        <v>0</v>
      </c>
      <c r="E28" s="62" t="n">
        <f aca="false">C28-D28</f>
        <v>0</v>
      </c>
      <c r="F28" s="63" t="s">
        <v>180</v>
      </c>
      <c r="G28" s="63" t="s">
        <v>180</v>
      </c>
    </row>
    <row r="29" customFormat="false" ht="15.75" hidden="false" customHeight="true" outlineLevel="0" collapsed="false">
      <c r="A29" s="61" t="s">
        <v>255</v>
      </c>
      <c r="B29" s="75" t="s">
        <v>256</v>
      </c>
      <c r="C29" s="76" t="n">
        <v>0</v>
      </c>
      <c r="D29" s="62" t="n">
        <f aca="false">C29</f>
        <v>0</v>
      </c>
      <c r="E29" s="62" t="n">
        <f aca="false">C29-D29</f>
        <v>0</v>
      </c>
      <c r="F29" s="63" t="s">
        <v>180</v>
      </c>
      <c r="G29" s="63" t="s">
        <v>180</v>
      </c>
    </row>
    <row r="30" customFormat="false" ht="15.75" hidden="false" customHeight="true" outlineLevel="0" collapsed="false">
      <c r="A30" s="61" t="s">
        <v>257</v>
      </c>
      <c r="B30" s="75" t="s">
        <v>258</v>
      </c>
      <c r="C30" s="76" t="n">
        <v>0</v>
      </c>
      <c r="D30" s="62" t="n">
        <f aca="false">C30</f>
        <v>0</v>
      </c>
      <c r="E30" s="62" t="n">
        <f aca="false">C30-D30</f>
        <v>0</v>
      </c>
      <c r="F30" s="63" t="s">
        <v>180</v>
      </c>
      <c r="G30" s="63" t="s">
        <v>180</v>
      </c>
    </row>
    <row r="31" customFormat="false" ht="15.75" hidden="false" customHeight="true" outlineLevel="0" collapsed="false">
      <c r="A31" s="61" t="s">
        <v>259</v>
      </c>
      <c r="B31" s="75" t="s">
        <v>260</v>
      </c>
      <c r="C31" s="76" t="n">
        <v>0</v>
      </c>
      <c r="D31" s="62" t="n">
        <f aca="false">C31</f>
        <v>0</v>
      </c>
      <c r="E31" s="62" t="n">
        <f aca="false">C31-D31</f>
        <v>0</v>
      </c>
      <c r="F31" s="63" t="s">
        <v>180</v>
      </c>
      <c r="G31" s="63" t="s">
        <v>180</v>
      </c>
    </row>
    <row r="32" customFormat="false" ht="15.75" hidden="false" customHeight="true" outlineLevel="0" collapsed="false">
      <c r="A32" s="61" t="s">
        <v>261</v>
      </c>
      <c r="B32" s="75" t="s">
        <v>262</v>
      </c>
      <c r="C32" s="76" t="n">
        <v>0</v>
      </c>
      <c r="D32" s="62" t="n">
        <f aca="false">C32</f>
        <v>0</v>
      </c>
      <c r="E32" s="62" t="n">
        <f aca="false">C32-D32</f>
        <v>0</v>
      </c>
      <c r="F32" s="63" t="s">
        <v>180</v>
      </c>
      <c r="G32" s="63" t="s">
        <v>180</v>
      </c>
    </row>
    <row r="33" customFormat="false" ht="15.75" hidden="false" customHeight="true" outlineLevel="0" collapsed="false">
      <c r="A33" s="61" t="s">
        <v>263</v>
      </c>
      <c r="B33" s="75" t="s">
        <v>264</v>
      </c>
      <c r="C33" s="76" t="n">
        <v>0</v>
      </c>
      <c r="D33" s="62" t="n">
        <f aca="false">C33</f>
        <v>0</v>
      </c>
      <c r="E33" s="62" t="n">
        <f aca="false">C33-D33</f>
        <v>0</v>
      </c>
      <c r="F33" s="63" t="s">
        <v>180</v>
      </c>
      <c r="G33" s="63" t="s">
        <v>180</v>
      </c>
    </row>
    <row r="34" customFormat="false" ht="15.75" hidden="false" customHeight="true" outlineLevel="0" collapsed="false">
      <c r="A34" s="61" t="s">
        <v>265</v>
      </c>
      <c r="B34" s="75" t="s">
        <v>266</v>
      </c>
      <c r="C34" s="76" t="n">
        <v>0</v>
      </c>
      <c r="D34" s="62" t="n">
        <f aca="false">C34</f>
        <v>0</v>
      </c>
      <c r="E34" s="62" t="n">
        <f aca="false">C34-D34</f>
        <v>0</v>
      </c>
      <c r="F34" s="63" t="s">
        <v>180</v>
      </c>
      <c r="G34" s="63" t="s">
        <v>180</v>
      </c>
    </row>
    <row r="35" customFormat="false" ht="15.75" hidden="false" customHeight="true" outlineLevel="0" collapsed="false">
      <c r="A35" s="61" t="s">
        <v>267</v>
      </c>
      <c r="B35" s="75" t="s">
        <v>268</v>
      </c>
      <c r="C35" s="76" t="n">
        <v>0</v>
      </c>
      <c r="D35" s="62" t="n">
        <f aca="false">C35</f>
        <v>0</v>
      </c>
      <c r="E35" s="62" t="n">
        <f aca="false">C35-D35</f>
        <v>0</v>
      </c>
      <c r="F35" s="63" t="s">
        <v>180</v>
      </c>
      <c r="G35" s="63" t="s">
        <v>180</v>
      </c>
    </row>
    <row r="36" customFormat="false" ht="15.75" hidden="false" customHeight="true" outlineLevel="0" collapsed="false">
      <c r="A36" s="61" t="s">
        <v>269</v>
      </c>
      <c r="B36" s="75" t="s">
        <v>270</v>
      </c>
      <c r="C36" s="76" t="n">
        <v>0</v>
      </c>
      <c r="D36" s="62" t="n">
        <f aca="false">C36</f>
        <v>0</v>
      </c>
      <c r="E36" s="62" t="n">
        <f aca="false">C36-D36</f>
        <v>0</v>
      </c>
      <c r="F36" s="63" t="s">
        <v>180</v>
      </c>
      <c r="G36" s="63" t="s">
        <v>180</v>
      </c>
    </row>
    <row r="37" customFormat="false" ht="15.75" hidden="false" customHeight="true" outlineLevel="0" collapsed="false">
      <c r="A37" s="61" t="s">
        <v>271</v>
      </c>
      <c r="B37" s="75" t="s">
        <v>272</v>
      </c>
      <c r="C37" s="76" t="n">
        <v>0</v>
      </c>
      <c r="D37" s="62" t="n">
        <f aca="false">C37</f>
        <v>0</v>
      </c>
      <c r="E37" s="62" t="n">
        <f aca="false">C37-D37</f>
        <v>0</v>
      </c>
      <c r="F37" s="63" t="s">
        <v>180</v>
      </c>
      <c r="G37" s="63" t="s">
        <v>180</v>
      </c>
    </row>
    <row r="38" customFormat="false" ht="15.75" hidden="false" customHeight="true" outlineLevel="0" collapsed="false">
      <c r="A38" s="61" t="s">
        <v>273</v>
      </c>
      <c r="B38" s="75" t="s">
        <v>274</v>
      </c>
      <c r="C38" s="76" t="n">
        <v>0</v>
      </c>
      <c r="D38" s="62" t="n">
        <f aca="false">C38</f>
        <v>0</v>
      </c>
      <c r="E38" s="62" t="n">
        <f aca="false">C38-D38</f>
        <v>0</v>
      </c>
      <c r="F38" s="63" t="s">
        <v>180</v>
      </c>
      <c r="G38" s="63" t="s">
        <v>180</v>
      </c>
    </row>
    <row r="39" customFormat="false" ht="15.75" hidden="false" customHeight="true" outlineLevel="0" collapsed="false">
      <c r="A39" s="61" t="s">
        <v>275</v>
      </c>
      <c r="B39" s="75" t="s">
        <v>276</v>
      </c>
      <c r="C39" s="76" t="n">
        <v>0</v>
      </c>
      <c r="D39" s="62" t="n">
        <f aca="false">C39</f>
        <v>0</v>
      </c>
      <c r="E39" s="62" t="n">
        <f aca="false">C39-D39</f>
        <v>0</v>
      </c>
      <c r="F39" s="63" t="s">
        <v>180</v>
      </c>
      <c r="G39" s="63" t="s">
        <v>180</v>
      </c>
    </row>
    <row r="40" customFormat="false" ht="15.75" hidden="false" customHeight="true" outlineLevel="0" collapsed="false">
      <c r="A40" s="61" t="s">
        <v>277</v>
      </c>
      <c r="B40" s="75" t="s">
        <v>278</v>
      </c>
      <c r="C40" s="76" t="n">
        <v>0</v>
      </c>
      <c r="D40" s="62" t="n">
        <f aca="false">C40</f>
        <v>0</v>
      </c>
      <c r="E40" s="62" t="n">
        <f aca="false">C40-D40</f>
        <v>0</v>
      </c>
      <c r="F40" s="63" t="s">
        <v>180</v>
      </c>
      <c r="G40" s="63" t="s">
        <v>180</v>
      </c>
    </row>
    <row r="41" customFormat="false" ht="15.75" hidden="false" customHeight="true" outlineLevel="0" collapsed="false">
      <c r="A41" s="61" t="s">
        <v>279</v>
      </c>
      <c r="B41" s="75" t="s">
        <v>280</v>
      </c>
      <c r="C41" s="76" t="n">
        <v>0</v>
      </c>
      <c r="D41" s="62" t="n">
        <f aca="false">C41</f>
        <v>0</v>
      </c>
      <c r="E41" s="62" t="n">
        <f aca="false">C41-D41</f>
        <v>0</v>
      </c>
      <c r="F41" s="63" t="s">
        <v>180</v>
      </c>
      <c r="G41" s="63" t="s">
        <v>180</v>
      </c>
    </row>
    <row r="42" customFormat="false" ht="15.75" hidden="false" customHeight="true" outlineLevel="0" collapsed="false">
      <c r="A42" s="61" t="s">
        <v>281</v>
      </c>
      <c r="B42" s="75" t="s">
        <v>282</v>
      </c>
      <c r="C42" s="76" t="n">
        <v>0</v>
      </c>
      <c r="D42" s="62" t="n">
        <f aca="false">C42</f>
        <v>0</v>
      </c>
      <c r="E42" s="62" t="n">
        <f aca="false">C42-D42</f>
        <v>0</v>
      </c>
      <c r="F42" s="63" t="s">
        <v>180</v>
      </c>
      <c r="G42" s="63" t="s">
        <v>180</v>
      </c>
    </row>
    <row r="43" customFormat="false" ht="15.75" hidden="false" customHeight="true" outlineLevel="0" collapsed="false">
      <c r="A43" s="61" t="s">
        <v>283</v>
      </c>
      <c r="B43" s="75" t="s">
        <v>284</v>
      </c>
      <c r="C43" s="76" t="n">
        <v>0</v>
      </c>
      <c r="D43" s="62" t="n">
        <f aca="false">C43</f>
        <v>0</v>
      </c>
      <c r="E43" s="62" t="n">
        <f aca="false">C43-D43</f>
        <v>0</v>
      </c>
      <c r="F43" s="63" t="s">
        <v>180</v>
      </c>
      <c r="G43" s="63" t="s">
        <v>180</v>
      </c>
    </row>
    <row r="44" s="4" customFormat="true" ht="49.5" hidden="false" customHeight="true" outlineLevel="0" collapsed="false">
      <c r="A44" s="65" t="s">
        <v>285</v>
      </c>
      <c r="B44" s="66"/>
      <c r="C44" s="67" t="n">
        <f aca="false">SUM(C18:C43)</f>
        <v>0</v>
      </c>
      <c r="D44" s="67" t="n">
        <f aca="false">SUM(D18:D43)</f>
        <v>0</v>
      </c>
      <c r="E44" s="67" t="n">
        <f aca="false">SUM(E18:E43)</f>
        <v>0</v>
      </c>
      <c r="F44" s="1"/>
      <c r="G44" s="1"/>
    </row>
    <row r="45" s="4" customFormat="true" ht="49.5" hidden="false" customHeight="true" outlineLevel="0" collapsed="false">
      <c r="A45" s="77" t="s">
        <v>286</v>
      </c>
      <c r="B45" s="78"/>
      <c r="C45" s="79" t="n">
        <f aca="false">Aktiva!C44-C44</f>
        <v>0</v>
      </c>
      <c r="D45" s="80"/>
      <c r="E45" s="80"/>
      <c r="F45" s="1"/>
      <c r="G45" s="1"/>
    </row>
    <row r="47" s="4" customFormat="true" ht="30" hidden="false" customHeight="true" outlineLevel="0" collapsed="false">
      <c r="A47" s="68" t="s">
        <v>226</v>
      </c>
      <c r="B47" s="69"/>
      <c r="C47" s="70" t="s">
        <v>227</v>
      </c>
      <c r="D47" s="71"/>
      <c r="E47" s="72"/>
      <c r="F47" s="71"/>
      <c r="G47" s="69"/>
    </row>
    <row r="48" s="4" customFormat="true" ht="30" hidden="false" customHeight="true" outlineLevel="0" collapsed="false">
      <c r="A48" s="68" t="s">
        <v>228</v>
      </c>
      <c r="B48" s="69"/>
      <c r="C48" s="73" t="n">
        <f aca="false">'Úvod 504'!B8</f>
        <v>45382</v>
      </c>
      <c r="D48" s="71"/>
      <c r="E48" s="71"/>
      <c r="F48" s="71"/>
      <c r="G48" s="69"/>
    </row>
    <row r="49" s="4" customFormat="true" ht="30" hidden="false" customHeight="true" outlineLevel="0" collapsed="false">
      <c r="A49" s="68" t="s">
        <v>287</v>
      </c>
      <c r="B49" s="69"/>
      <c r="C49" s="73" t="str">
        <f aca="false">'Úvod 504'!B11</f>
        <v>doplnit na listu úvod</v>
      </c>
      <c r="D49" s="71"/>
      <c r="E49" s="71"/>
      <c r="F49" s="71"/>
      <c r="G49" s="69"/>
    </row>
    <row r="50" s="4" customFormat="true" ht="30" hidden="false" customHeight="true" outlineLevel="0" collapsed="false">
      <c r="A50" s="68" t="s">
        <v>230</v>
      </c>
      <c r="B50" s="69"/>
      <c r="C50" s="73" t="str">
        <f aca="false">'Úvod 504'!B12</f>
        <v>doplnit na listu úvod</v>
      </c>
      <c r="D50" s="71"/>
      <c r="E50" s="71"/>
      <c r="F50" s="71"/>
      <c r="G50" s="69"/>
    </row>
    <row r="52" customFormat="false" ht="39.75" hidden="false" customHeight="true" outlineLevel="0" collapsed="false">
      <c r="A52" s="74"/>
      <c r="B52" s="74"/>
      <c r="C52" s="74"/>
      <c r="D52" s="74"/>
      <c r="E52" s="74"/>
      <c r="F52" s="74"/>
      <c r="G52" s="74"/>
    </row>
  </sheetData>
  <mergeCells count="3">
    <mergeCell ref="A5:G5"/>
    <mergeCell ref="A6:G6"/>
    <mergeCell ref="A52:G52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288</v>
      </c>
    </row>
    <row r="5" customFormat="false" ht="15.75" hidden="false" customHeight="false" outlineLevel="0" collapsed="false">
      <c r="A5" s="42" t="s">
        <v>289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C01"/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57421875" defaultRowHeight="15.75" zeroHeight="false" outlineLevelRow="0" outlineLevelCol="0"/>
  <sheetData>
    <row r="1" customFormat="false" ht="15.75" hidden="false" customHeight="false" outlineLevel="0" collapsed="false">
      <c r="A1" s="42" t="str">
        <f aca="false">'Úvod 504'!B2</f>
        <v>doplnit na listu úvod</v>
      </c>
    </row>
    <row r="2" customFormat="false" ht="15.75" hidden="false" customHeight="false" outlineLevel="0" collapsed="false">
      <c r="A2" s="42" t="str">
        <f aca="false">"IČ: " &amp; 'Úvod 504'!B3</f>
        <v>IČ: doplnit na listu úvod</v>
      </c>
      <c r="B2" s="43"/>
      <c r="C2" s="43"/>
    </row>
    <row r="3" customFormat="false" ht="15.75" hidden="false" customHeight="false" outlineLevel="0" collapsed="false">
      <c r="A3" s="42"/>
      <c r="B3" s="43"/>
      <c r="C3" s="43"/>
    </row>
    <row r="4" customFormat="false" ht="15.75" hidden="false" customHeight="false" outlineLevel="0" collapsed="false">
      <c r="A4" s="44" t="s">
        <v>290</v>
      </c>
    </row>
    <row r="5" customFormat="false" ht="15.75" hidden="false" customHeight="false" outlineLevel="0" collapsed="false">
      <c r="A5" s="42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LibreOffice/7.5.3.2$MacOSX_X86_64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2023-11-12T19:50:26Z</dcterms:created>
  <dc:creator>Anna Salačová</dc:creator>
  <dc:description/>
  <dc:language>cs-CZ</dc:language>
  <cp:lastModifiedBy>Miroslava Nebuželská</cp:lastModifiedBy>
  <cp:lastPrinted>2023-11-14T20:07:50Z</cp:lastPrinted>
  <dcterms:modified xsi:type="dcterms:W3CDTF">2023-12-12T23:49:01Z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